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ITA Newgen\uploads\O10\"/>
    </mc:Choice>
  </mc:AlternateContent>
  <xr:revisionPtr revIDLastSave="0" documentId="13_ncr:1_{EE516251-7ACF-407D-8BCE-B98AA606DB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คันนายาว" sheetId="11" r:id="rId1"/>
  </sheets>
  <definedNames>
    <definedName name="_xlnm.Print_Area" localSheetId="0">คันนายาว!$A$1:$J$109</definedName>
    <definedName name="_xlnm.Print_Titles" localSheetId="0">คันนายาว!$5:$8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1" l="1"/>
  <c r="D90" i="11"/>
  <c r="D50" i="11" l="1"/>
  <c r="D77" i="11"/>
  <c r="D74" i="11"/>
  <c r="D80" i="11"/>
  <c r="D36" i="11"/>
  <c r="D25" i="11"/>
  <c r="D23" i="11"/>
  <c r="D22" i="11"/>
  <c r="D21" i="11"/>
  <c r="D19" i="11"/>
  <c r="D18" i="11"/>
  <c r="D17" i="11"/>
  <c r="D11" i="11"/>
  <c r="D45" i="11"/>
  <c r="D42" i="11"/>
  <c r="D29" i="11"/>
  <c r="D101" i="11" l="1"/>
</calcChain>
</file>

<file path=xl/sharedStrings.xml><?xml version="1.0" encoding="utf-8"?>
<sst xmlns="http://schemas.openxmlformats.org/spreadsheetml/2006/main" count="309" uniqueCount="210">
  <si>
    <t>ที่</t>
  </si>
  <si>
    <t>สตช.</t>
  </si>
  <si>
    <t>อปท.</t>
  </si>
  <si>
    <t>อื่นๆ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</si>
  <si>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</si>
  <si>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</si>
  <si>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</si>
  <si>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</si>
  <si>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</si>
  <si>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</si>
  <si>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</si>
  <si>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</si>
  <si>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</si>
  <si>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</si>
  <si>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</si>
  <si>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</si>
  <si>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</si>
  <si>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</si>
  <si>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</si>
  <si>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</si>
  <si>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</si>
  <si>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</si>
  <si>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</si>
  <si>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</si>
  <si>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4.ค่าวัสดุอาหารผู้ต้องหา</t>
  </si>
  <si>
    <t>5 ค่าตอบแทนสอบสวนคดีอาญา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</si>
  <si>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</si>
  <si>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</si>
  <si>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</si>
  <si>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ผลที่คาดว่า
จะได้รับ</t>
  </si>
  <si>
    <t>ชื่อโครงการ /
กิจกรรม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</si>
  <si>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</si>
  <si>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</si>
  <si>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</si>
  <si>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</si>
  <si>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</si>
  <si>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</si>
  <si>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</si>
  <si>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</si>
  <si>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</si>
  <si>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</si>
  <si>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</si>
  <si>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</si>
  <si>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</si>
  <si>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</si>
  <si>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</si>
  <si>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</si>
  <si>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</si>
  <si>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</si>
  <si>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</si>
  <si>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</si>
  <si>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</si>
  <si>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</si>
  <si>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</si>
  <si>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</si>
  <si>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</si>
  <si>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</si>
  <si>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</si>
  <si>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</si>
  <si>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</si>
  <si>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 xml:space="preserve"> - ค่าใช้จ่ายสาธารณูปโภคลดลง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</si>
  <si>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</si>
  <si>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</si>
  <si>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</si>
  <si>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 xml:space="preserve"> - เพื่อให้เด็กนักเรียนเข้าใจเกี่ยวกับการต่อต้าน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</si>
  <si>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</si>
  <si>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</si>
  <si>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</si>
  <si>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</si>
  <si>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</si>
  <si>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</si>
  <si>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</si>
  <si>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</si>
  <si>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</si>
  <si>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 - ให้ผู้บังคับบัญชา กำกับดูแลข้าราชการ</t>
  </si>
  <si>
    <t xml:space="preserve">  - พิจารณาอนุญาตให้ผู้ที่มีความจำเป็นต้อง</t>
  </si>
  <si>
    <t xml:space="preserve"> - ประหยัดงบประมาณการเบิกจ่ายค่าตอบแทน</t>
  </si>
  <si>
    <t xml:space="preserve">  - กำหนดมาตรการประหยัดงบประมาณ  </t>
  </si>
  <si>
    <t>รวม</t>
  </si>
  <si>
    <t>จำนวนเงินงบประมาณ</t>
  </si>
  <si>
    <t xml:space="preserve"> - ค่าใช้จ่ายในการเดินทางไปราชการลดลง</t>
  </si>
  <si>
    <t xml:space="preserve"> - ค่าซ่อมยานพาหนะลดลง</t>
  </si>
  <si>
    <t xml:space="preserve"> - ค่าจ้างเหมาบริการลดลง</t>
  </si>
  <si>
    <t xml:space="preserve">    ตำรวจ ในเวลาราชการอย่างเต็มที่ </t>
  </si>
  <si>
    <t xml:space="preserve">    ปฏิบัติงานโดยตรงเท่านั้น</t>
  </si>
  <si>
    <t xml:space="preserve">   ในการปฏิบัติงานนอกเวลาราชการ</t>
  </si>
  <si>
    <t xml:space="preserve">   ในการเบิกค่าใช้สอย</t>
  </si>
  <si>
    <t xml:space="preserve">   มีส่วนร่วมในการส่งเสริมกิจกรรมเพื่อเสริม</t>
  </si>
  <si>
    <t xml:space="preserve">   สร้างภูมิคุ้มกันยาเสพติด  รวมทั้งเป็นการ</t>
  </si>
  <si>
    <t xml:space="preserve">   ป้องกันการเข้าไปเกี่ยวข้องกับยาเสพติด</t>
  </si>
  <si>
    <t xml:space="preserve">   การพนัน สื่อลามกอนาจาร และการแข่งรถ</t>
  </si>
  <si>
    <t xml:space="preserve">   บนถนน</t>
  </si>
  <si>
    <t xml:space="preserve">   การใช้ยาเสพติดและวิธีหลีกเลี่ยงการใช้ความ</t>
  </si>
  <si>
    <t xml:space="preserve">   รุนแรง และยังเป็นการสร้างความสัมพันธภาพ</t>
  </si>
  <si>
    <t xml:space="preserve">   ที่ดีระหว่างตำรวจ นักเรียน ครู ผู้ปกครอง</t>
  </si>
  <si>
    <t xml:space="preserve">   และสมาชิกในชุมชน</t>
  </si>
  <si>
    <t>เป้าหมาย/
วิธีดำเนินการ</t>
  </si>
  <si>
    <t>หน่วยงาน
ภาครัฐ</t>
  </si>
  <si>
    <t>ระยะเวลา
ดำเนินการ</t>
  </si>
  <si>
    <t>โครงการปฏิรูประบบการสอบสวนและการบังคับใช้กฎหมาย</t>
  </si>
  <si>
    <t xml:space="preserve">ประจำปีงบประมาณ พ.ศ.2569 </t>
  </si>
  <si>
    <t>จำนวนงบประมาณ/แหล่งที่จัดสรร/สนับสนุน</t>
  </si>
  <si>
    <t>ภาคเอกชน</t>
  </si>
  <si>
    <t xml:space="preserve">แผนการใช้จ่ายงบประมาณ </t>
  </si>
  <si>
    <t>ต.ค.68 - ก.ย.69</t>
  </si>
  <si>
    <t xml:space="preserve"> - ค่าน้ำมันเชื้อเพลิงและหล่อลื่นลดลง</t>
  </si>
  <si>
    <t>ต.ค.68 - มี.ค.69</t>
  </si>
  <si>
    <t xml:space="preserve"> - ค่าตอบแทนการปฏิบัติงานนอกเวลาราชการ (ค่า OT)</t>
  </si>
  <si>
    <t>ต.ค.68 - มิ.ย.69</t>
  </si>
  <si>
    <t>2.ค่าวัสดุสำนักงาน</t>
  </si>
  <si>
    <t>1.ค่าน้ำมันเชื้อเพลิง</t>
  </si>
  <si>
    <t>(งบตั้งไว้ที่ บก.น.2)</t>
  </si>
  <si>
    <t xml:space="preserve"> - ความพึงพอใจของผู้เสียหาย พยาน ผู้ต้องหาต่อการ</t>
  </si>
  <si>
    <t>ดำเนินมาตรการคุ้มครองสิทธิตามหลักสิทธิมนุษยชน</t>
  </si>
  <si>
    <t>ในกระบวนการยุติธรรมของตำรวจ จำนวนเรื่อง</t>
  </si>
  <si>
    <t>ร้องเรียนของผู้เสียหาย พยาน ผู้ต้องหา ต่อการได้รับ</t>
  </si>
  <si>
    <t>การปฏิบัติที่ไม่เหมาะสมตามหลักสิทธิมนุษยชนของ</t>
  </si>
  <si>
    <t>เจ้าหน้าที่ตำรวจ</t>
  </si>
  <si>
    <t xml:space="preserve"> - ค่าตอบแทนคดีอาญา</t>
  </si>
  <si>
    <t>สถานีตำรวจนครบาลคันนายาว</t>
  </si>
  <si>
    <t xml:space="preserve"> - ค่าน้ำมันรถเช่า</t>
  </si>
  <si>
    <t>1.รถยนต์ตู้โดยสาร</t>
  </si>
  <si>
    <t>2.รถยนต์บรรทุกอเนกประสงค์</t>
  </si>
  <si>
    <t xml:space="preserve"> - จัดทำบัตรเครดิตน้ำมัน โดยระบุประเภทของน้ำมัน</t>
  </si>
  <si>
    <t xml:space="preserve">   และจำนวนเงิน ให้ตรงกับทะเบียนรถยนต์ที่ใช้ใน</t>
  </si>
  <si>
    <t xml:space="preserve">  การปฏิบัติหน้ำที่</t>
  </si>
  <si>
    <t xml:space="preserve"> - ผู้ปฏิบัติหน้าที่ใช้รถยนต์ของทางราชการไปใช้ในการ</t>
  </si>
  <si>
    <t>ปฏิบัติหน้าที่ในดูแลชีวิตและทรัพย์สินของประชาชน</t>
  </si>
  <si>
    <t xml:space="preserve"> - ค่าตอบแทน ใช้สอยและวัสดุ </t>
  </si>
  <si>
    <t>เครื่องตรวจวัดแอลกฮอล์</t>
  </si>
  <si>
    <t xml:space="preserve"> - กำหนด หลักเกณฑ์และวิธีการในการตรวจวัดแอลกฮอล์</t>
  </si>
  <si>
    <t>ต่อการได้รับการปฏิบัติที่ไม่เหมาะสมตามหลักเกณฑ์</t>
  </si>
  <si>
    <t>วิธีการในการตรวจวัดแอลกอฮอล์</t>
  </si>
  <si>
    <t xml:space="preserve"> - จำนวนเรื่องร้องเรียนของผู้เสียหาย พยาน ผู้ต้องหา</t>
  </si>
  <si>
    <t xml:space="preserve"> - ค่าวัสดุเครื่องแต่งกาย</t>
  </si>
  <si>
    <t xml:space="preserve"> - ตัดเครื่องแบบให้กับข้าราชการตำรวจชั้นประทวน</t>
  </si>
  <si>
    <t xml:space="preserve"> - เพื่อเป็นขวัญและกำลังใจให้กับข้าราชการตำรวจชั้นประทวน</t>
  </si>
  <si>
    <t xml:space="preserve"> - ประชาชนได้รับความยุติธรรมอย่างเสมอภาค</t>
  </si>
  <si>
    <t>และเป็นธรรม</t>
  </si>
  <si>
    <t xml:space="preserve"> - กระบวนการสอบสวนเป็นไปอย่าง รวดเร็ว ต่อเนื่อง</t>
  </si>
  <si>
    <t>โครงการถวายความปลอดภัย พระมหากษัตริย์ และพระบรมวงศานุวงศ์</t>
  </si>
  <si>
    <t xml:space="preserve">   ต้องตามพระราชประสงค์</t>
  </si>
  <si>
    <t xml:space="preserve">   ได้อย่างมีประสิทธิภาพเป็นไปอย่างสมพระเกียรติ</t>
  </si>
  <si>
    <t xml:space="preserve"> - ถวายความปลอดภัยพระมหากษัตริย์ พระบรมวงศานุวงศ์</t>
  </si>
  <si>
    <t xml:space="preserve">   ต้องตามพระราชประสงค์ </t>
  </si>
  <si>
    <t xml:space="preserve"> - ถวายความปลอดภัยอย่างสมพระเกียรติ</t>
  </si>
  <si>
    <t>การปิดล้อมตรวจค้นเป้าหมายยาเสพติดเพื่อป้องกันการแพร่ระบาดยาเสพติด</t>
  </si>
  <si>
    <t>การสกัดกั้นยาเสพติด Heart Land</t>
  </si>
  <si>
    <t>โครงการปราบปรามยาเสพติด กิจกรรมการป้องกัน ปราบปราม สืบสวนผู้ผลิต และค้ายาเสพติด</t>
  </si>
  <si>
    <t>การสลายโครงสร้างเครือข่ายผู้มีอิทธิพล</t>
  </si>
  <si>
    <t>ยาเสพติดในชุมชน</t>
  </si>
  <si>
    <t>เพื่อปิดล้อมตรวจค้นสกัดกั้นไม่ให้มีการแพร่ระบาดของ</t>
  </si>
  <si>
    <t xml:space="preserve"> - สามารถลดการแพร่ระบาดของยาเสพติด</t>
  </si>
  <si>
    <t xml:space="preserve">   ในชุมชนเป้าหมาย</t>
  </si>
  <si>
    <t xml:space="preserve"> - กำหนดพื้นที่ที่มีการแพร่ระบาดของยาเสพติด 
</t>
  </si>
  <si>
    <t>ในประเทศและอาชญากรรมข้ามชาติการบริหารจัดการ</t>
  </si>
  <si>
    <t>สกัดกั้นยาเสพติดพื้นที่พักคอย (Heart Land)</t>
  </si>
  <si>
    <t xml:space="preserve"> - สกัดกั้นและปราบปรามเครือข่ายการค้ายาเสพติด</t>
  </si>
  <si>
    <t xml:space="preserve"> - สามารถสกัดกั้นยาเสพติดและปราบปราม</t>
  </si>
  <si>
    <t xml:space="preserve">   ทำลายเครือข่ายการค้ายาเสพติดรายสำคัญ</t>
  </si>
  <si>
    <t>โครงสร้างการค้ายาเสพติด กลุ่มผู้มีอิทธิพล ผู้อยู่เบื้องหลัง</t>
  </si>
  <si>
    <t xml:space="preserve"> - ปราบปรามและบังคับใช้กฎหมายในการทำลาย</t>
  </si>
  <si>
    <t xml:space="preserve"> - ดำเนินการยึด อายัด ทรัพย์สินของเครือข่าย</t>
  </si>
  <si>
    <t xml:space="preserve">   ยาเสพติดตาม พ.ร.บ.มาตรการการป้องกัน</t>
  </si>
  <si>
    <t xml:space="preserve">   และปราบปรามการการฟอกเงิน พ.ศ.2542</t>
  </si>
  <si>
    <t xml:space="preserve">   จำนวน 97 นาย</t>
  </si>
  <si>
    <t>กิจกรรมการมีส่วนร่วมของประชาชนในการป้องกันอาชญากรรม</t>
  </si>
  <si>
    <t xml:space="preserve"> - ค่าเบี้ยประชุม</t>
  </si>
  <si>
    <t xml:space="preserve"> - ค่าอาหารทำการนอกเวลา</t>
  </si>
  <si>
    <t xml:space="preserve"> - ค่าตอบแทนอาสาสมัคร (ตำรวจบ้าน)</t>
  </si>
  <si>
    <t xml:space="preserve"> - ค่าน้ำมันเชื้อเพลิง</t>
  </si>
  <si>
    <t xml:space="preserve">   ในชุมชน</t>
  </si>
  <si>
    <t xml:space="preserve"> - เพื่อให้ประชาชนมีส่วนร่วมในการป้องกันอาชญากรรม</t>
  </si>
  <si>
    <t xml:space="preserve"> - ลดอาชญากรรมที่เกิดขึ้นในชุมชน</t>
  </si>
  <si>
    <t xml:space="preserve"> (เทศกาลปีใหม่)</t>
  </si>
  <si>
    <t>โครงการรณงค์ป้องกันและแก้ไขปัญหาอุบัติเหตุทางถนนช่วงเทศกาลสำคัญ</t>
  </si>
  <si>
    <t xml:space="preserve">   ในช่วงเทศกาลปีใหม่และสงกรานต์</t>
  </si>
  <si>
    <t xml:space="preserve">    โดยเฉพาะข้อหาขับรถในขณะเมาขับรถในขณะเมาสุรา</t>
  </si>
  <si>
    <t xml:space="preserve">    และไม่สวมหมวกนิรภัย</t>
  </si>
  <si>
    <t xml:space="preserve"> - กำหนดมาตรการด้านการบังคับใช้กฎหมาย</t>
  </si>
  <si>
    <t xml:space="preserve">   และไม่สวมหมวกนิรภัย ช่วงเทศกาลปีใหม่</t>
  </si>
  <si>
    <t xml:space="preserve">   และสงกรานต์</t>
  </si>
  <si>
    <t xml:space="preserve">   ช่วงเทศกาล</t>
  </si>
  <si>
    <t xml:space="preserve"> - ลดอุบัติเหตุและอำนวยความสะดวกแก่ประชาชน</t>
  </si>
  <si>
    <t xml:space="preserve"> - ผู้ถูกดำเนินคดีในข้อหา ขับรถในขณะเมาสุรา</t>
  </si>
  <si>
    <t xml:space="preserve"> - ค่าตอบแทนนอกเวลา</t>
  </si>
  <si>
    <t>กิจกรรมการรักษาความปลอดภัย และให้บริการแก่นักท่องเที่ยว</t>
  </si>
  <si>
    <t xml:space="preserve">   และทรัพย์สินมากขึ้น โดยอาศัยเครือข่ายความร่วมมือ</t>
  </si>
  <si>
    <t xml:space="preserve">   จากทุกภาคส่วนที่เกี่ยวข้อง</t>
  </si>
  <si>
    <t xml:space="preserve">   สร้างภาพลักษณ์ที่ดีให้เหมาะสมสำหรับการท่องเที่ยว</t>
  </si>
  <si>
    <t xml:space="preserve"> - เพื่อให้นักท่องเที่ยวมีความปลอดภัยในชีวิต</t>
  </si>
  <si>
    <t xml:space="preserve">   ในชีวิตและทรัพย์สิน </t>
  </si>
  <si>
    <t xml:space="preserve">   การอำนวยความสะดวก การรักษาความปลอดภัย</t>
  </si>
  <si>
    <t xml:space="preserve"> - นักท่องเที่ยวมีความเชื่อมั่นต่อการให้บริการ</t>
  </si>
  <si>
    <t>ตามยุทธศาสตร์ชาติ</t>
  </si>
  <si>
    <t xml:space="preserve"> - ค่าใช้จ่ายในการลงพื้นที่ชุมชน/หมู่บ้าน</t>
  </si>
  <si>
    <t>โครงการดำเนินงานตำบลยั่งยืน เพื่อแก้ไขปัญหายาเสพติดอย่างครบวงจร</t>
  </si>
  <si>
    <t xml:space="preserve">   อย่างเป็นระบบและยั่งยืน</t>
  </si>
  <si>
    <t xml:space="preserve">   และทำให้ผู้ใช้ ผู้เสพ ผู้ติดยาเสพติดหมดไปจากชุมชน</t>
  </si>
  <si>
    <t xml:space="preserve">   ปราบปรามและบำบัดรักษาผู้ติดยาเสพติดโดยอาศัย</t>
  </si>
  <si>
    <t xml:space="preserve"> - เพื่อพัฒนาการดำเนินงานชุมชนยั่งยืน ในการป้องกัน</t>
  </si>
  <si>
    <t xml:space="preserve">   การมีส่วนร่วมของทุกภาคส่วนในชุมชน เพื่อลดจำนวน</t>
  </si>
  <si>
    <t>โครงการสร้างเครือข่ายการมีส่วนรวมของประชาชน ในการแก้ไขปัญหาความเดือดร้อน</t>
  </si>
  <si>
    <t xml:space="preserve">   ปัญหาความเดือดร้อนและป้องกันอาชญากรรม</t>
  </si>
  <si>
    <t xml:space="preserve"> - สร้างเครือข่ายของประชาชนในการแก้ไข</t>
  </si>
  <si>
    <t xml:space="preserve">   ความเดือดร้อนและป้องกันอาชญากรรม</t>
  </si>
  <si>
    <t xml:space="preserve"> - ประชาชนมีส่วนรวมในการแก้ไขปัญหา</t>
  </si>
  <si>
    <t xml:space="preserve">หมายเหตุ : ยอดรวมที่ได้รับการจัดสรร ไม่รวมรายการดังนี้ </t>
  </si>
  <si>
    <t xml:space="preserve">              -ค่าตอบแทนสอบสวนคดีอาญา จำนวน 3,212,100 บาท</t>
  </si>
  <si>
    <t xml:space="preserve">              เนื่องจากงบประมาณอยู่ที่ บก.น.๒ และเพื่อการบริหารภาพรวมของหน่วยงาน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</si>
</sst>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36"/>
      <color theme="0"/>
      <name val="TH SarabunIT๙"/>
      <family val="2"/>
    </font>
    <font>
      <sz val="16"/>
      <color rgb="FF002060"/>
      <name val="TH SarabunIT๙"/>
      <family val="2"/>
    </font>
    <font>
      <sz val="18"/>
      <color rgb="FF002060"/>
      <name val="TH SarabunIT๙"/>
      <family val="2"/>
    </font>
    <font>
      <b/>
      <sz val="22"/>
      <color theme="0" tint="-4.9989318521683403E-2"/>
      <name val="TH SarabunIT๙"/>
      <family val="2"/>
    </font>
    <font>
      <b/>
      <sz val="16"/>
      <name val="TH SarabunIT๙"/>
      <family val="2"/>
      <charset val="222"/>
    </font>
    <font>
      <b/>
      <sz val="18"/>
      <color theme="0"/>
      <name val="TH SarabunIT๙"/>
      <family val="2"/>
    </font>
    <font>
      <b/>
      <sz val="16"/>
      <color theme="0"/>
      <name val="TH SarabunIT๙"/>
      <family val="2"/>
    </font>
    <font>
      <b/>
      <sz val="16"/>
      <name val="TH SarabunPSK"/>
      <family val="2"/>
      <charset val="222"/>
    </font>
    <font>
      <sz val="16"/>
      <name val="TH SarabunIT๙"/>
      <family val="2"/>
      <charset val="222"/>
    </font>
    <font>
      <b/>
      <sz val="16"/>
      <color theme="1"/>
      <name val="TH SarabunIT๙"/>
      <family val="2"/>
    </font>
    <font>
      <b/>
      <sz val="12"/>
      <color theme="0"/>
      <name val="TH SarabunIT๙"/>
      <family val="2"/>
    </font>
    <font>
      <b/>
      <sz val="20"/>
      <color theme="0"/>
      <name val="TH SarabunIT๙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A1414"/>
        <bgColor indexed="64"/>
      </patternFill>
    </fill>
  </fills>
  <borders count="24">
    <border>
      <left/>
      <right/>
      <top/>
      <bottom/>
      <diagonal/>
    </border>
    <border>
      <left style="thin">
        <color theme="8" tint="0.39991454817346722"/>
      </left>
      <right style="thin">
        <color theme="8" tint="0.39991454817346722"/>
      </right>
      <top/>
      <bottom/>
      <diagonal/>
    </border>
    <border>
      <left style="hair">
        <color rgb="FFFF0000"/>
      </left>
      <right/>
      <top/>
      <bottom/>
      <diagonal/>
    </border>
    <border>
      <left/>
      <right/>
      <top style="hair">
        <color rgb="FFFF0000"/>
      </top>
      <bottom/>
      <diagonal/>
    </border>
    <border>
      <left/>
      <right style="hair">
        <color rgb="FFFF0000"/>
      </right>
      <top style="hair">
        <color rgb="FFFF0000"/>
      </top>
      <bottom/>
      <diagonal/>
    </border>
    <border>
      <left/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 style="hair">
        <color rgb="FFFF0000"/>
      </left>
      <right style="thin">
        <color theme="8" tint="0.39991454817346722"/>
      </right>
      <top/>
      <bottom/>
      <diagonal/>
    </border>
    <border>
      <left style="thin">
        <color theme="8" tint="0.39991454817346722"/>
      </left>
      <right style="hair">
        <color rgb="FFFF0000"/>
      </right>
      <top/>
      <bottom/>
      <diagonal/>
    </border>
    <border>
      <left style="hair">
        <color rgb="FF00B0F0"/>
      </left>
      <right style="hair">
        <color rgb="FFFF0000"/>
      </right>
      <top style="hair">
        <color rgb="FF00B0F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00B0F0"/>
      </top>
      <bottom style="hair">
        <color rgb="FFFF0000"/>
      </bottom>
      <diagonal/>
    </border>
    <border>
      <left style="hair">
        <color rgb="FFFF0000"/>
      </left>
      <right style="hair">
        <color rgb="FF00B0F0"/>
      </right>
      <top style="hair">
        <color rgb="FF00B0F0"/>
      </top>
      <bottom style="hair">
        <color rgb="FFFF0000"/>
      </bottom>
      <diagonal/>
    </border>
    <border>
      <left style="hair">
        <color rgb="FF00B0F0"/>
      </left>
      <right style="hair">
        <color rgb="FFFF0000"/>
      </right>
      <top style="hair">
        <color rgb="FFFF0000"/>
      </top>
      <bottom style="hair">
        <color rgb="FF00B0F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00B0F0"/>
      </bottom>
      <diagonal/>
    </border>
    <border>
      <left style="hair">
        <color rgb="FFFF0000"/>
      </left>
      <right style="hair">
        <color rgb="FF00B0F0"/>
      </right>
      <top style="hair">
        <color rgb="FFFF0000"/>
      </top>
      <bottom style="hair">
        <color rgb="FF00B0F0"/>
      </bottom>
      <diagonal/>
    </border>
    <border>
      <left style="hair">
        <color rgb="FF00B0F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00B0F0"/>
      </right>
      <top style="hair">
        <color rgb="FFFF0000"/>
      </top>
      <bottom style="hair">
        <color rgb="FFFF0000"/>
      </bottom>
      <diagonal/>
    </border>
    <border>
      <left style="hair">
        <color rgb="FF00B0F0"/>
      </left>
      <right style="hair">
        <color rgb="FFFF0000"/>
      </right>
      <top style="hair">
        <color rgb="FF00B0F0"/>
      </top>
      <bottom style="hair">
        <color rgb="FF00B0F0"/>
      </bottom>
      <diagonal/>
    </border>
    <border>
      <left style="hair">
        <color rgb="FFFF0000"/>
      </left>
      <right style="hair">
        <color rgb="FFFF0000"/>
      </right>
      <top style="hair">
        <color rgb="FF00B0F0"/>
      </top>
      <bottom style="hair">
        <color rgb="FF00B0F0"/>
      </bottom>
      <diagonal/>
    </border>
    <border>
      <left style="hair">
        <color rgb="FFFF0000"/>
      </left>
      <right style="hair">
        <color rgb="FF00B0F0"/>
      </right>
      <top style="hair">
        <color rgb="FF00B0F0"/>
      </top>
      <bottom style="hair">
        <color rgb="FF00B0F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/>
      <bottom style="thin">
        <color rgb="FF002060"/>
      </bottom>
      <diagonal/>
    </border>
    <border>
      <left style="medium">
        <color rgb="FF00206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shrinkToFit="1"/>
    </xf>
    <xf numFmtId="0" fontId="2" fillId="2" borderId="0" xfId="0" applyFont="1" applyFill="1"/>
    <xf numFmtId="49" fontId="2" fillId="0" borderId="0" xfId="0" applyNumberFormat="1" applyFont="1"/>
    <xf numFmtId="0" fontId="5" fillId="0" borderId="0" xfId="0" applyFont="1"/>
    <xf numFmtId="0" fontId="7" fillId="0" borderId="0" xfId="0" applyFont="1"/>
    <xf numFmtId="0" fontId="8" fillId="0" borderId="0" xfId="0" applyFont="1"/>
    <xf numFmtId="49" fontId="12" fillId="3" borderId="8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1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 shrinkToFit="1"/>
    </xf>
    <xf numFmtId="49" fontId="12" fillId="3" borderId="9" xfId="0" applyNumberFormat="1" applyFont="1" applyFill="1" applyBorder="1" applyAlignment="1">
      <alignment horizontal="center" shrinkToFit="1"/>
    </xf>
    <xf numFmtId="0" fontId="10" fillId="0" borderId="6" xfId="0" applyFont="1" applyBorder="1"/>
    <xf numFmtId="43" fontId="10" fillId="0" borderId="6" xfId="1" applyFont="1" applyFill="1" applyBorder="1" applyAlignment="1">
      <alignment vertical="center"/>
    </xf>
    <xf numFmtId="43" fontId="10" fillId="0" borderId="6" xfId="1" applyFont="1" applyFill="1" applyBorder="1" applyAlignment="1">
      <alignment horizontal="center"/>
    </xf>
    <xf numFmtId="43" fontId="13" fillId="0" borderId="6" xfId="1" applyFont="1" applyFill="1" applyBorder="1" applyAlignment="1">
      <alignment horizontal="center"/>
    </xf>
    <xf numFmtId="0" fontId="10" fillId="0" borderId="6" xfId="0" applyFont="1" applyBorder="1" applyAlignment="1">
      <alignment horizontal="center" shrinkToFit="1"/>
    </xf>
    <xf numFmtId="0" fontId="10" fillId="0" borderId="6" xfId="0" applyFont="1" applyBorder="1" applyAlignment="1">
      <alignment shrinkToFit="1"/>
    </xf>
    <xf numFmtId="0" fontId="14" fillId="0" borderId="6" xfId="0" applyFont="1" applyBorder="1"/>
    <xf numFmtId="43" fontId="10" fillId="0" borderId="6" xfId="1" applyFont="1" applyFill="1" applyBorder="1"/>
    <xf numFmtId="43" fontId="13" fillId="0" borderId="6" xfId="1" applyFont="1" applyFill="1" applyBorder="1"/>
    <xf numFmtId="43" fontId="14" fillId="0" borderId="6" xfId="1" applyFont="1" applyFill="1" applyBorder="1" applyAlignment="1">
      <alignment horizontal="left"/>
    </xf>
    <xf numFmtId="43" fontId="14" fillId="0" borderId="6" xfId="1" applyFont="1" applyFill="1" applyBorder="1" applyAlignment="1">
      <alignment horizontal="center"/>
    </xf>
    <xf numFmtId="43" fontId="14" fillId="0" borderId="6" xfId="1" applyFont="1" applyFill="1" applyBorder="1" applyAlignment="1">
      <alignment vertical="top" wrapText="1"/>
    </xf>
    <xf numFmtId="0" fontId="10" fillId="0" borderId="6" xfId="0" applyFont="1" applyBorder="1" applyAlignment="1">
      <alignment vertical="top"/>
    </xf>
    <xf numFmtId="0" fontId="10" fillId="0" borderId="6" xfId="0" applyFont="1" applyBorder="1" applyAlignment="1">
      <alignment horizontal="center" vertical="center" shrinkToFit="1"/>
    </xf>
    <xf numFmtId="43" fontId="14" fillId="0" borderId="6" xfId="1" applyFont="1" applyFill="1" applyBorder="1" applyAlignment="1">
      <alignment horizontal="left" vertical="top"/>
    </xf>
    <xf numFmtId="43" fontId="10" fillId="0" borderId="6" xfId="1" applyFont="1" applyFill="1" applyBorder="1" applyAlignment="1">
      <alignment horizontal="right"/>
    </xf>
    <xf numFmtId="43" fontId="14" fillId="0" borderId="6" xfId="1" applyFont="1" applyFill="1" applyBorder="1" applyAlignment="1">
      <alignment vertical="top"/>
    </xf>
    <xf numFmtId="43" fontId="14" fillId="0" borderId="6" xfId="1" applyFont="1" applyFill="1" applyBorder="1" applyAlignment="1">
      <alignment vertical="center" wrapText="1"/>
    </xf>
    <xf numFmtId="43" fontId="14" fillId="0" borderId="6" xfId="1" applyFont="1" applyFill="1" applyBorder="1" applyAlignment="1">
      <alignment vertical="center"/>
    </xf>
    <xf numFmtId="0" fontId="10" fillId="0" borderId="6" xfId="0" applyFont="1" applyBorder="1" applyAlignment="1">
      <alignment vertical="center" shrinkToFit="1"/>
    </xf>
    <xf numFmtId="43" fontId="13" fillId="0" borderId="6" xfId="1" applyFont="1" applyFill="1" applyBorder="1" applyAlignment="1">
      <alignment vertical="center"/>
    </xf>
    <xf numFmtId="0" fontId="2" fillId="0" borderId="6" xfId="0" applyFont="1" applyBorder="1"/>
    <xf numFmtId="0" fontId="2" fillId="0" borderId="6" xfId="0" applyFont="1" applyBorder="1" applyAlignment="1">
      <alignment shrinkToFit="1"/>
    </xf>
    <xf numFmtId="0" fontId="14" fillId="0" borderId="6" xfId="0" applyFont="1" applyBorder="1" applyAlignment="1">
      <alignment horizontal="left"/>
    </xf>
    <xf numFmtId="0" fontId="14" fillId="0" borderId="6" xfId="0" applyFont="1" applyBorder="1" applyAlignment="1">
      <alignment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/>
    <xf numFmtId="43" fontId="10" fillId="0" borderId="11" xfId="1" applyFont="1" applyFill="1" applyBorder="1" applyAlignment="1">
      <alignment vertical="center"/>
    </xf>
    <xf numFmtId="43" fontId="10" fillId="0" borderId="11" xfId="1" applyFont="1" applyFill="1" applyBorder="1" applyAlignment="1">
      <alignment horizontal="center"/>
    </xf>
    <xf numFmtId="43" fontId="13" fillId="0" borderId="11" xfId="1" applyFont="1" applyFill="1" applyBorder="1" applyAlignment="1">
      <alignment horizontal="center"/>
    </xf>
    <xf numFmtId="0" fontId="10" fillId="0" borderId="11" xfId="0" applyFont="1" applyBorder="1" applyAlignment="1">
      <alignment horizontal="center" shrinkToFit="1"/>
    </xf>
    <xf numFmtId="0" fontId="10" fillId="0" borderId="12" xfId="0" applyFont="1" applyBorder="1" applyAlignment="1">
      <alignment shrinkToFit="1"/>
    </xf>
    <xf numFmtId="0" fontId="10" fillId="0" borderId="14" xfId="0" applyFont="1" applyBorder="1" applyAlignment="1">
      <alignment horizontal="left"/>
    </xf>
    <xf numFmtId="43" fontId="10" fillId="0" borderId="14" xfId="1" applyFont="1" applyFill="1" applyBorder="1" applyAlignment="1">
      <alignment horizontal="center"/>
    </xf>
    <xf numFmtId="43" fontId="13" fillId="0" borderId="14" xfId="1" applyFont="1" applyFill="1" applyBorder="1" applyAlignment="1">
      <alignment horizontal="center"/>
    </xf>
    <xf numFmtId="0" fontId="10" fillId="0" borderId="14" xfId="0" applyFont="1" applyBorder="1" applyAlignment="1">
      <alignment horizontal="center" shrinkToFit="1"/>
    </xf>
    <xf numFmtId="0" fontId="10" fillId="0" borderId="15" xfId="0" applyFont="1" applyBorder="1" applyAlignment="1">
      <alignment shrinkToFit="1"/>
    </xf>
    <xf numFmtId="0" fontId="10" fillId="0" borderId="10" xfId="0" applyFont="1" applyBorder="1" applyAlignment="1">
      <alignment horizontal="center" vertical="top"/>
    </xf>
    <xf numFmtId="0" fontId="14" fillId="0" borderId="11" xfId="0" applyFont="1" applyBorder="1"/>
    <xf numFmtId="43" fontId="10" fillId="0" borderId="11" xfId="1" applyFont="1" applyFill="1" applyBorder="1"/>
    <xf numFmtId="43" fontId="13" fillId="0" borderId="11" xfId="1" applyFont="1" applyFill="1" applyBorder="1"/>
    <xf numFmtId="0" fontId="10" fillId="0" borderId="16" xfId="0" applyFont="1" applyBorder="1" applyAlignment="1">
      <alignment horizontal="center" vertical="top"/>
    </xf>
    <xf numFmtId="0" fontId="10" fillId="0" borderId="17" xfId="0" applyFont="1" applyBorder="1" applyAlignment="1">
      <alignment shrinkToFit="1"/>
    </xf>
    <xf numFmtId="0" fontId="10" fillId="0" borderId="13" xfId="0" applyFont="1" applyBorder="1" applyAlignment="1">
      <alignment horizontal="center" vertical="top"/>
    </xf>
    <xf numFmtId="0" fontId="10" fillId="0" borderId="14" xfId="0" applyFont="1" applyBorder="1"/>
    <xf numFmtId="43" fontId="14" fillId="0" borderId="14" xfId="1" applyFont="1" applyFill="1" applyBorder="1" applyAlignment="1">
      <alignment horizontal="left"/>
    </xf>
    <xf numFmtId="43" fontId="14" fillId="0" borderId="11" xfId="1" applyFont="1" applyFill="1" applyBorder="1" applyAlignment="1">
      <alignment vertical="top" wrapText="1"/>
    </xf>
    <xf numFmtId="0" fontId="10" fillId="0" borderId="16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43" fontId="14" fillId="0" borderId="14" xfId="1" applyFont="1" applyFill="1" applyBorder="1" applyAlignment="1">
      <alignment vertical="center"/>
    </xf>
    <xf numFmtId="0" fontId="10" fillId="0" borderId="11" xfId="0" applyFont="1" applyBorder="1" applyAlignment="1">
      <alignment vertical="top"/>
    </xf>
    <xf numFmtId="43" fontId="13" fillId="0" borderId="11" xfId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 shrinkToFit="1"/>
    </xf>
    <xf numFmtId="0" fontId="10" fillId="0" borderId="17" xfId="0" applyFont="1" applyBorder="1" applyAlignment="1">
      <alignment vertical="center" shrinkToFit="1"/>
    </xf>
    <xf numFmtId="43" fontId="14" fillId="0" borderId="14" xfId="1" applyFont="1" applyFill="1" applyBorder="1" applyAlignment="1">
      <alignment vertical="top"/>
    </xf>
    <xf numFmtId="43" fontId="10" fillId="0" borderId="14" xfId="1" applyFont="1" applyFill="1" applyBorder="1" applyAlignment="1">
      <alignment vertical="center"/>
    </xf>
    <xf numFmtId="43" fontId="13" fillId="0" borderId="14" xfId="1" applyFont="1" applyFill="1" applyBorder="1" applyAlignment="1">
      <alignment vertical="center"/>
    </xf>
    <xf numFmtId="0" fontId="10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15" fillId="0" borderId="10" xfId="0" applyFont="1" applyBorder="1" applyAlignment="1">
      <alignment horizontal="center"/>
    </xf>
    <xf numFmtId="0" fontId="2" fillId="0" borderId="11" xfId="0" applyFont="1" applyBorder="1"/>
    <xf numFmtId="0" fontId="15" fillId="0" borderId="12" xfId="0" applyFont="1" applyBorder="1" applyAlignment="1">
      <alignment shrinkToFi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shrinkToFit="1"/>
    </xf>
    <xf numFmtId="0" fontId="15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shrinkToFit="1"/>
    </xf>
    <xf numFmtId="43" fontId="14" fillId="0" borderId="11" xfId="1" applyFont="1" applyFill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14" fillId="0" borderId="14" xfId="0" applyFont="1" applyBorder="1"/>
    <xf numFmtId="0" fontId="10" fillId="0" borderId="18" xfId="0" applyFont="1" applyBorder="1" applyAlignment="1">
      <alignment horizontal="center" vertical="top"/>
    </xf>
    <xf numFmtId="0" fontId="10" fillId="0" borderId="19" xfId="0" applyFont="1" applyBorder="1" applyAlignment="1">
      <alignment shrinkToFit="1"/>
    </xf>
    <xf numFmtId="0" fontId="14" fillId="0" borderId="19" xfId="0" applyFont="1" applyBorder="1"/>
    <xf numFmtId="43" fontId="10" fillId="0" borderId="19" xfId="1" applyFont="1" applyFill="1" applyBorder="1" applyAlignment="1">
      <alignment horizontal="center"/>
    </xf>
    <xf numFmtId="43" fontId="13" fillId="0" borderId="19" xfId="1" applyFont="1" applyFill="1" applyBorder="1" applyAlignment="1">
      <alignment horizontal="center"/>
    </xf>
    <xf numFmtId="0" fontId="10" fillId="0" borderId="19" xfId="0" applyFont="1" applyBorder="1" applyAlignment="1">
      <alignment horizontal="center" shrinkToFit="1"/>
    </xf>
    <xf numFmtId="0" fontId="10" fillId="0" borderId="20" xfId="0" applyFont="1" applyBorder="1" applyAlignment="1">
      <alignment shrinkToFit="1"/>
    </xf>
    <xf numFmtId="0" fontId="14" fillId="0" borderId="11" xfId="0" applyFont="1" applyBorder="1" applyAlignment="1">
      <alignment vertical="top" wrapText="1"/>
    </xf>
    <xf numFmtId="0" fontId="14" fillId="0" borderId="14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2" xfId="0" applyFont="1" applyBorder="1" applyAlignment="1">
      <alignment vertical="center" wrapText="1" shrinkToFit="1"/>
    </xf>
    <xf numFmtId="0" fontId="10" fillId="0" borderId="12" xfId="0" applyFont="1" applyBorder="1" applyAlignment="1">
      <alignment wrapText="1" shrinkToFit="1"/>
    </xf>
    <xf numFmtId="0" fontId="14" fillId="0" borderId="11" xfId="0" applyFont="1" applyBorder="1" applyAlignment="1">
      <alignment wrapText="1"/>
    </xf>
    <xf numFmtId="0" fontId="18" fillId="0" borderId="14" xfId="0" applyFont="1" applyBorder="1"/>
    <xf numFmtId="0" fontId="17" fillId="3" borderId="21" xfId="0" applyFont="1" applyFill="1" applyBorder="1" applyAlignment="1">
      <alignment horizontal="center" vertical="center"/>
    </xf>
    <xf numFmtId="43" fontId="9" fillId="3" borderId="21" xfId="0" applyNumberFormat="1" applyFont="1" applyFill="1" applyBorder="1" applyAlignment="1">
      <alignment horizontal="center" vertical="center"/>
    </xf>
    <xf numFmtId="43" fontId="11" fillId="3" borderId="22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top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 shrinkToFit="1"/>
    </xf>
    <xf numFmtId="0" fontId="12" fillId="3" borderId="6" xfId="0" applyFont="1" applyFill="1" applyBorder="1" applyAlignment="1">
      <alignment horizontal="center" vertical="center" shrinkToFit="1"/>
    </xf>
    <xf numFmtId="0" fontId="16" fillId="3" borderId="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A1414"/>
      <color rgb="FFEFF6FB"/>
      <color rgb="FFE8F2E2"/>
      <color rgb="FFF5FBF3"/>
      <color rgb="FFF0F9ED"/>
      <color rgb="FFEAF7E5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308143</xdr:colOff>
      <xdr:row>100</xdr:row>
      <xdr:rowOff>156205</xdr:rowOff>
    </xdr:from>
    <xdr:ext cx="7933489" cy="250076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5BC05E5-B04B-4DF0-9F5F-1A79651A87F7}"/>
            </a:ext>
          </a:extLst>
        </xdr:cNvPr>
        <xdr:cNvSpPr txBox="1"/>
      </xdr:nvSpPr>
      <xdr:spPr>
        <a:xfrm>
          <a:off x="10123906" y="28069468"/>
          <a:ext cx="7933489" cy="25007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200" b="1">
              <a:latin typeface="TH SarabunIT๙" panose="020B0500040200020003" pitchFamily="34" charset="-34"/>
              <a:cs typeface="TH SarabunIT๙" panose="020B0500040200020003" pitchFamily="34" charset="-34"/>
            </a:rPr>
            <a:t>     -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ทราบ</a:t>
          </a:r>
        </a:p>
        <a:p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จัดทำประกาศเผยแพร่แผนการใช้จ่ายงบประมาณ ประจำปี พ.ศ.2569</a:t>
          </a:r>
        </a:p>
        <a:p>
          <a:r>
            <a:rPr lang="th-TH" sz="18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และรายงานผลการใช้จ่าย</a:t>
          </a:r>
          <a:r>
            <a:rPr lang="th-TH" sz="14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งบประมาณฯ</a:t>
          </a: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รอบ 6 เดือนแรก หรือ 2 ไตรมาส </a:t>
          </a:r>
          <a:r>
            <a:rPr lang="th-TH" sz="18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</a:p>
        <a:p>
          <a:r>
            <a:rPr lang="th-TH" sz="1800" b="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ปัญหา / อุปสรรค ข้อขัดข้อง  ให้ ผกก.ฯ </a:t>
          </a:r>
          <a:r>
            <a:rPr lang="th-TH" sz="1800" b="0">
              <a:latin typeface="TH SarabunIT๙" panose="020B0500040200020003" pitchFamily="34" charset="-34"/>
              <a:cs typeface="TH SarabunIT๙" panose="020B0500040200020003" pitchFamily="34" charset="-34"/>
            </a:rPr>
            <a:t> ทราบ  เพื่อดำเนินการในส่วนที่เกี่ยวข้องต่อไป</a:t>
          </a: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                             พ.ต.อ.                        ผู้ตรวจรายงาน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นิรุชพล โยธามาตย์ 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ผกก.สน.คันนายาว</a:t>
          </a:r>
          <a:endParaRPr lang="th-TH" sz="1800" baseline="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1 เม.ย.256</a:t>
          </a:r>
          <a:r>
            <a:rPr lang="en-US" sz="18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9</a:t>
          </a:r>
          <a:endParaRPr lang="en-US" sz="12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33421</xdr:colOff>
      <xdr:row>104</xdr:row>
      <xdr:rowOff>59003</xdr:rowOff>
    </xdr:from>
    <xdr:ext cx="4234545" cy="1583975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EEE6CF8-C5F7-4B01-8638-69D7803C008E}"/>
            </a:ext>
          </a:extLst>
        </xdr:cNvPr>
        <xdr:cNvSpPr txBox="1"/>
      </xdr:nvSpPr>
      <xdr:spPr>
        <a:xfrm>
          <a:off x="5277184" y="29195477"/>
          <a:ext cx="4234545" cy="1583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พ.ต.ท.                          ผู้รายงาน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จิตกาญจน์ แต้มทอง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สว.อก.สน.คันนายาว</a:t>
          </a:r>
          <a:endParaRPr lang="th-TH" sz="1800" baseline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8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1 เม.ย.256</a:t>
          </a:r>
          <a:r>
            <a:rPr lang="en-US" sz="180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9</a:t>
          </a:r>
          <a:endParaRPr lang="en-US" sz="180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173182</xdr:colOff>
      <xdr:row>0</xdr:row>
      <xdr:rowOff>259771</xdr:rowOff>
    </xdr:from>
    <xdr:to>
      <xdr:col>1</xdr:col>
      <xdr:colOff>3702050</xdr:colOff>
      <xdr:row>2</xdr:row>
      <xdr:rowOff>360794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D4BC72AD-7CCF-C2F4-6458-12617967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259771"/>
          <a:ext cx="3990686" cy="1327728"/>
        </a:xfrm>
        <a:prstGeom prst="rect">
          <a:avLst/>
        </a:prstGeom>
      </xdr:spPr>
    </xdr:pic>
    <xdr:clientData/>
  </xdr:twoCellAnchor>
  <xdr:twoCellAnchor editAs="oneCell">
    <xdr:from>
      <xdr:col>9</xdr:col>
      <xdr:colOff>451185</xdr:colOff>
      <xdr:row>101</xdr:row>
      <xdr:rowOff>274777</xdr:rowOff>
    </xdr:from>
    <xdr:to>
      <xdr:col>9</xdr:col>
      <xdr:colOff>1072816</xdr:colOff>
      <xdr:row>105</xdr:row>
      <xdr:rowOff>249309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96D64A15-7EE7-F693-2E36-1BB19E19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86448" y="28538961"/>
          <a:ext cx="621631" cy="1137585"/>
        </a:xfrm>
        <a:prstGeom prst="rect">
          <a:avLst/>
        </a:prstGeom>
      </xdr:spPr>
    </xdr:pic>
    <xdr:clientData/>
  </xdr:twoCellAnchor>
  <xdr:twoCellAnchor editAs="oneCell">
    <xdr:from>
      <xdr:col>2</xdr:col>
      <xdr:colOff>1975184</xdr:colOff>
      <xdr:row>104</xdr:row>
      <xdr:rowOff>9531</xdr:rowOff>
    </xdr:from>
    <xdr:to>
      <xdr:col>2</xdr:col>
      <xdr:colOff>2747211</xdr:colOff>
      <xdr:row>105</xdr:row>
      <xdr:rowOff>68679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A297513D-FC10-2396-F07D-5401ABBD1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8947" y="29146005"/>
          <a:ext cx="772027" cy="349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J106"/>
  <sheetViews>
    <sheetView tabSelected="1" showWhiteSpace="0" view="pageBreakPreview" zoomScale="64" zoomScaleNormal="66" zoomScaleSheetLayoutView="64" zoomScalePageLayoutView="60" workbookViewId="0">
      <selection activeCell="B15" sqref="B15"/>
    </sheetView>
  </sheetViews>
  <sheetFormatPr defaultColWidth="9" defaultRowHeight="20.25" x14ac:dyDescent="0.3"/>
  <cols>
    <col min="1" max="1" width="6" style="1" customWidth="1"/>
    <col min="2" max="2" width="62.75" style="1" customWidth="1"/>
    <col min="3" max="3" width="41.25" style="1" customWidth="1"/>
    <col min="4" max="4" width="18.625" style="1" customWidth="1"/>
    <col min="5" max="8" width="7.75" style="1" customWidth="1"/>
    <col min="9" max="9" width="16.5" style="2" customWidth="1"/>
    <col min="10" max="10" width="39.5" style="2" customWidth="1"/>
    <col min="11" max="16384" width="9" style="1"/>
  </cols>
  <sheetData>
    <row r="1" spans="1:10" ht="51" customHeight="1" x14ac:dyDescent="0.65">
      <c r="A1" s="110" t="s">
        <v>103</v>
      </c>
      <c r="B1" s="111"/>
      <c r="C1" s="111"/>
      <c r="D1" s="111"/>
      <c r="E1" s="111"/>
      <c r="F1" s="111"/>
      <c r="G1" s="111"/>
      <c r="H1" s="111"/>
      <c r="I1" s="111"/>
      <c r="J1" s="112"/>
    </row>
    <row r="2" spans="1:10" ht="45.75" x14ac:dyDescent="0.65">
      <c r="A2" s="113" t="s">
        <v>119</v>
      </c>
      <c r="B2" s="114"/>
      <c r="C2" s="114"/>
      <c r="D2" s="114"/>
      <c r="E2" s="114"/>
      <c r="F2" s="114"/>
      <c r="G2" s="114"/>
      <c r="H2" s="114"/>
      <c r="I2" s="114"/>
      <c r="J2" s="115"/>
    </row>
    <row r="3" spans="1:10" ht="45.75" x14ac:dyDescent="0.65">
      <c r="A3" s="113" t="s">
        <v>100</v>
      </c>
      <c r="B3" s="114"/>
      <c r="C3" s="114"/>
      <c r="D3" s="114"/>
      <c r="E3" s="114"/>
      <c r="F3" s="114"/>
      <c r="G3" s="114"/>
      <c r="H3" s="114"/>
      <c r="I3" s="114"/>
      <c r="J3" s="115"/>
    </row>
    <row r="4" spans="1:10" ht="12.6" customHeight="1" x14ac:dyDescent="0.65">
      <c r="A4" s="113"/>
      <c r="B4" s="114"/>
      <c r="C4" s="114"/>
      <c r="D4" s="114"/>
      <c r="E4" s="114"/>
      <c r="F4" s="114"/>
      <c r="G4" s="114"/>
      <c r="H4" s="114"/>
      <c r="I4" s="114"/>
      <c r="J4" s="115"/>
    </row>
    <row r="5" spans="1:10" x14ac:dyDescent="0.3">
      <c r="A5" s="118" t="s">
        <v>0</v>
      </c>
      <c r="B5" s="117" t="s">
        <v>30</v>
      </c>
      <c r="C5" s="117" t="s">
        <v>96</v>
      </c>
      <c r="D5" s="116" t="s">
        <v>101</v>
      </c>
      <c r="E5" s="116"/>
      <c r="F5" s="116"/>
      <c r="G5" s="116"/>
      <c r="H5" s="116"/>
      <c r="I5" s="119" t="s">
        <v>98</v>
      </c>
      <c r="J5" s="119" t="s">
        <v>29</v>
      </c>
    </row>
    <row r="6" spans="1:10" x14ac:dyDescent="0.3">
      <c r="A6" s="118"/>
      <c r="B6" s="118"/>
      <c r="C6" s="118"/>
      <c r="D6" s="121" t="s">
        <v>1</v>
      </c>
      <c r="E6" s="122" t="s">
        <v>97</v>
      </c>
      <c r="F6" s="122" t="s">
        <v>102</v>
      </c>
      <c r="G6" s="121" t="s">
        <v>2</v>
      </c>
      <c r="H6" s="121" t="s">
        <v>3</v>
      </c>
      <c r="I6" s="120"/>
      <c r="J6" s="120"/>
    </row>
    <row r="7" spans="1:10" x14ac:dyDescent="0.3">
      <c r="A7" s="118"/>
      <c r="B7" s="118"/>
      <c r="C7" s="118"/>
      <c r="D7" s="121"/>
      <c r="E7" s="121"/>
      <c r="F7" s="121"/>
      <c r="G7" s="121"/>
      <c r="H7" s="121"/>
      <c r="I7" s="120"/>
      <c r="J7" s="120"/>
    </row>
    <row r="8" spans="1:10" s="4" customFormat="1" x14ac:dyDescent="0.3">
      <c r="A8" s="8" t="s">
        <v>11</v>
      </c>
      <c r="B8" s="9" t="s">
        <v>12</v>
      </c>
      <c r="C8" s="10" t="s">
        <v>13</v>
      </c>
      <c r="D8" s="11" t="s">
        <v>14</v>
      </c>
      <c r="E8" s="11" t="s">
        <v>15</v>
      </c>
      <c r="F8" s="11" t="s">
        <v>16</v>
      </c>
      <c r="G8" s="11" t="s">
        <v>17</v>
      </c>
      <c r="H8" s="11" t="s">
        <v>18</v>
      </c>
      <c r="I8" s="12" t="s">
        <v>19</v>
      </c>
      <c r="J8" s="13" t="s">
        <v>20</v>
      </c>
    </row>
    <row r="9" spans="1:10" ht="21" customHeight="1" x14ac:dyDescent="0.35">
      <c r="A9" s="105">
        <v>1</v>
      </c>
      <c r="B9" s="40" t="s">
        <v>5</v>
      </c>
      <c r="C9" s="41"/>
      <c r="D9" s="42"/>
      <c r="E9" s="43"/>
      <c r="F9" s="43"/>
      <c r="G9" s="43"/>
      <c r="H9" s="43"/>
      <c r="I9" s="44"/>
      <c r="J9" s="45"/>
    </row>
    <row r="10" spans="1:10" ht="21" customHeight="1" x14ac:dyDescent="0.35">
      <c r="A10" s="106"/>
      <c r="B10" s="46" t="s">
        <v>6</v>
      </c>
      <c r="C10" s="47"/>
      <c r="D10" s="47"/>
      <c r="E10" s="48"/>
      <c r="F10" s="48"/>
      <c r="G10" s="48"/>
      <c r="H10" s="48"/>
      <c r="I10" s="49"/>
      <c r="J10" s="50"/>
    </row>
    <row r="11" spans="1:10" ht="21" customHeight="1" x14ac:dyDescent="0.35">
      <c r="A11" s="103">
        <v>1.1000000000000001</v>
      </c>
      <c r="B11" s="40" t="s">
        <v>107</v>
      </c>
      <c r="C11" s="52" t="s">
        <v>77</v>
      </c>
      <c r="D11" s="53">
        <f>780000+656950</f>
        <v>1436950</v>
      </c>
      <c r="E11" s="54" t="s">
        <v>4</v>
      </c>
      <c r="F11" s="54" t="s">
        <v>4</v>
      </c>
      <c r="G11" s="54" t="s">
        <v>4</v>
      </c>
      <c r="H11" s="54" t="s">
        <v>4</v>
      </c>
      <c r="I11" s="44" t="s">
        <v>104</v>
      </c>
      <c r="J11" s="45" t="s">
        <v>76</v>
      </c>
    </row>
    <row r="12" spans="1:10" ht="21" customHeight="1" x14ac:dyDescent="0.35">
      <c r="A12" s="107"/>
      <c r="B12" s="14"/>
      <c r="C12" s="20" t="s">
        <v>74</v>
      </c>
      <c r="D12" s="21"/>
      <c r="E12" s="22"/>
      <c r="F12" s="22"/>
      <c r="G12" s="22"/>
      <c r="H12" s="22"/>
      <c r="I12" s="19"/>
      <c r="J12" s="56" t="s">
        <v>85</v>
      </c>
    </row>
    <row r="13" spans="1:10" ht="21" customHeight="1" x14ac:dyDescent="0.35">
      <c r="A13" s="107"/>
      <c r="B13" s="14"/>
      <c r="C13" s="20" t="s">
        <v>83</v>
      </c>
      <c r="D13" s="21"/>
      <c r="E13" s="22"/>
      <c r="F13" s="22"/>
      <c r="G13" s="22"/>
      <c r="H13" s="22"/>
      <c r="I13" s="19"/>
      <c r="J13" s="56"/>
    </row>
    <row r="14" spans="1:10" ht="21" customHeight="1" x14ac:dyDescent="0.35">
      <c r="A14" s="107"/>
      <c r="B14" s="14"/>
      <c r="C14" s="20" t="s">
        <v>75</v>
      </c>
      <c r="D14" s="21"/>
      <c r="E14" s="22"/>
      <c r="F14" s="22"/>
      <c r="G14" s="22"/>
      <c r="H14" s="22"/>
      <c r="I14" s="19"/>
      <c r="J14" s="56"/>
    </row>
    <row r="15" spans="1:10" ht="21" customHeight="1" x14ac:dyDescent="0.35">
      <c r="A15" s="107"/>
      <c r="B15" s="14"/>
      <c r="C15" s="20" t="s">
        <v>84</v>
      </c>
      <c r="D15" s="21"/>
      <c r="E15" s="22"/>
      <c r="F15" s="22"/>
      <c r="G15" s="22"/>
      <c r="H15" s="22"/>
      <c r="I15" s="19"/>
      <c r="J15" s="56"/>
    </row>
    <row r="16" spans="1:10" ht="21" customHeight="1" x14ac:dyDescent="0.35">
      <c r="A16" s="107"/>
      <c r="B16" s="14" t="s">
        <v>21</v>
      </c>
      <c r="C16" s="23" t="s">
        <v>42</v>
      </c>
      <c r="D16" s="16"/>
      <c r="E16" s="17"/>
      <c r="F16" s="17"/>
      <c r="G16" s="17"/>
      <c r="H16" s="17"/>
      <c r="I16" s="18"/>
      <c r="J16" s="56"/>
    </row>
    <row r="17" spans="1:10" ht="21" customHeight="1" x14ac:dyDescent="0.35">
      <c r="A17" s="107"/>
      <c r="B17" s="14" t="s">
        <v>22</v>
      </c>
      <c r="C17" s="23" t="s">
        <v>86</v>
      </c>
      <c r="D17" s="16">
        <f>135600+67800</f>
        <v>203400</v>
      </c>
      <c r="E17" s="17" t="s">
        <v>4</v>
      </c>
      <c r="F17" s="17" t="s">
        <v>4</v>
      </c>
      <c r="G17" s="17" t="s">
        <v>4</v>
      </c>
      <c r="H17" s="17" t="s">
        <v>4</v>
      </c>
      <c r="I17" s="18" t="s">
        <v>104</v>
      </c>
      <c r="J17" s="56" t="s">
        <v>80</v>
      </c>
    </row>
    <row r="18" spans="1:10" ht="21" customHeight="1" x14ac:dyDescent="0.35">
      <c r="A18" s="107"/>
      <c r="B18" s="14" t="s">
        <v>27</v>
      </c>
      <c r="C18" s="24"/>
      <c r="D18" s="16">
        <f>27000+13500</f>
        <v>40500</v>
      </c>
      <c r="E18" s="17" t="s">
        <v>4</v>
      </c>
      <c r="F18" s="17" t="s">
        <v>4</v>
      </c>
      <c r="G18" s="17" t="s">
        <v>4</v>
      </c>
      <c r="H18" s="17" t="s">
        <v>4</v>
      </c>
      <c r="I18" s="18" t="s">
        <v>108</v>
      </c>
      <c r="J18" s="56" t="s">
        <v>81</v>
      </c>
    </row>
    <row r="19" spans="1:10" ht="21" customHeight="1" x14ac:dyDescent="0.35">
      <c r="A19" s="107"/>
      <c r="B19" s="14" t="s">
        <v>28</v>
      </c>
      <c r="C19" s="24"/>
      <c r="D19" s="16">
        <f>59800+29900</f>
        <v>89700</v>
      </c>
      <c r="E19" s="17" t="s">
        <v>4</v>
      </c>
      <c r="F19" s="17" t="s">
        <v>4</v>
      </c>
      <c r="G19" s="17" t="s">
        <v>4</v>
      </c>
      <c r="H19" s="17" t="s">
        <v>4</v>
      </c>
      <c r="I19" s="18" t="s">
        <v>108</v>
      </c>
      <c r="J19" s="56" t="s">
        <v>82</v>
      </c>
    </row>
    <row r="20" spans="1:10" ht="21" customHeight="1" x14ac:dyDescent="0.35">
      <c r="A20" s="107"/>
      <c r="B20" s="14" t="s">
        <v>23</v>
      </c>
      <c r="C20" s="24"/>
      <c r="D20" s="16"/>
      <c r="E20" s="17"/>
      <c r="F20" s="17"/>
      <c r="G20" s="17"/>
      <c r="H20" s="17"/>
      <c r="I20" s="18"/>
      <c r="J20" s="56"/>
    </row>
    <row r="21" spans="1:10" ht="21" customHeight="1" x14ac:dyDescent="0.35">
      <c r="A21" s="107"/>
      <c r="B21" s="14" t="s">
        <v>110</v>
      </c>
      <c r="C21" s="23" t="s">
        <v>42</v>
      </c>
      <c r="D21" s="16">
        <f>1701500+850800</f>
        <v>2552300</v>
      </c>
      <c r="E21" s="17" t="s">
        <v>4</v>
      </c>
      <c r="F21" s="17" t="s">
        <v>4</v>
      </c>
      <c r="G21" s="17" t="s">
        <v>4</v>
      </c>
      <c r="H21" s="17" t="s">
        <v>4</v>
      </c>
      <c r="I21" s="18" t="s">
        <v>108</v>
      </c>
      <c r="J21" s="56" t="s">
        <v>61</v>
      </c>
    </row>
    <row r="22" spans="1:10" ht="21" customHeight="1" x14ac:dyDescent="0.35">
      <c r="A22" s="107"/>
      <c r="B22" s="14" t="s">
        <v>109</v>
      </c>
      <c r="C22" s="23" t="s">
        <v>43</v>
      </c>
      <c r="D22" s="16">
        <f>10500+5200</f>
        <v>15700</v>
      </c>
      <c r="E22" s="17" t="s">
        <v>4</v>
      </c>
      <c r="F22" s="17" t="s">
        <v>4</v>
      </c>
      <c r="G22" s="17" t="s">
        <v>4</v>
      </c>
      <c r="H22" s="17" t="s">
        <v>4</v>
      </c>
      <c r="I22" s="18" t="s">
        <v>108</v>
      </c>
      <c r="J22" s="56" t="s">
        <v>105</v>
      </c>
    </row>
    <row r="23" spans="1:10" ht="21" customHeight="1" x14ac:dyDescent="0.35">
      <c r="A23" s="107"/>
      <c r="B23" s="14" t="s">
        <v>26</v>
      </c>
      <c r="C23" s="23" t="s">
        <v>44</v>
      </c>
      <c r="D23" s="16">
        <f>7500+3800</f>
        <v>11300</v>
      </c>
      <c r="E23" s="17" t="s">
        <v>4</v>
      </c>
      <c r="F23" s="17" t="s">
        <v>4</v>
      </c>
      <c r="G23" s="17" t="s">
        <v>4</v>
      </c>
      <c r="H23" s="17" t="s">
        <v>4</v>
      </c>
      <c r="I23" s="18" t="s">
        <v>108</v>
      </c>
      <c r="J23" s="56" t="s">
        <v>62</v>
      </c>
    </row>
    <row r="24" spans="1:10" ht="21" customHeight="1" x14ac:dyDescent="0.35">
      <c r="A24" s="107"/>
      <c r="B24" s="14"/>
      <c r="C24" s="23" t="s">
        <v>45</v>
      </c>
      <c r="D24" s="16"/>
      <c r="E24" s="17"/>
      <c r="F24" s="17"/>
      <c r="G24" s="17"/>
      <c r="H24" s="17"/>
      <c r="I24" s="18"/>
      <c r="J24" s="56"/>
    </row>
    <row r="25" spans="1:10" ht="21" customHeight="1" x14ac:dyDescent="0.35">
      <c r="A25" s="107"/>
      <c r="B25" s="14" t="s">
        <v>24</v>
      </c>
      <c r="C25" s="23" t="s">
        <v>46</v>
      </c>
      <c r="D25" s="16">
        <f>59600+28800</f>
        <v>88400</v>
      </c>
      <c r="E25" s="17" t="s">
        <v>4</v>
      </c>
      <c r="F25" s="17" t="s">
        <v>4</v>
      </c>
      <c r="G25" s="17" t="s">
        <v>4</v>
      </c>
      <c r="H25" s="17" t="s">
        <v>4</v>
      </c>
      <c r="I25" s="18" t="s">
        <v>108</v>
      </c>
      <c r="J25" s="56" t="s">
        <v>63</v>
      </c>
    </row>
    <row r="26" spans="1:10" ht="21" customHeight="1" x14ac:dyDescent="0.35">
      <c r="A26" s="107"/>
      <c r="B26" s="14"/>
      <c r="C26" s="23" t="s">
        <v>47</v>
      </c>
      <c r="D26" s="16"/>
      <c r="E26" s="17"/>
      <c r="F26" s="17"/>
      <c r="G26" s="17"/>
      <c r="H26" s="17"/>
      <c r="I26" s="18"/>
      <c r="J26" s="56"/>
    </row>
    <row r="27" spans="1:10" ht="21" customHeight="1" x14ac:dyDescent="0.35">
      <c r="A27" s="104"/>
      <c r="B27" s="58"/>
      <c r="C27" s="59"/>
      <c r="D27" s="47"/>
      <c r="E27" s="48"/>
      <c r="F27" s="48"/>
      <c r="G27" s="48"/>
      <c r="H27" s="48"/>
      <c r="I27" s="49"/>
      <c r="J27" s="50"/>
    </row>
    <row r="28" spans="1:10" ht="21" customHeight="1" x14ac:dyDescent="0.35">
      <c r="A28" s="39">
        <v>1.2</v>
      </c>
      <c r="B28" s="40" t="s">
        <v>118</v>
      </c>
      <c r="C28" s="60"/>
      <c r="D28" s="42"/>
      <c r="E28" s="43"/>
      <c r="F28" s="43"/>
      <c r="G28" s="43"/>
      <c r="H28" s="43"/>
      <c r="I28" s="44"/>
      <c r="J28" s="45"/>
    </row>
    <row r="29" spans="1:10" ht="21" customHeight="1" x14ac:dyDescent="0.35">
      <c r="A29" s="61"/>
      <c r="B29" s="14" t="s">
        <v>7</v>
      </c>
      <c r="C29" s="25" t="s">
        <v>50</v>
      </c>
      <c r="D29" s="16">
        <f>3212100</f>
        <v>3212100</v>
      </c>
      <c r="E29" s="17"/>
      <c r="F29" s="17"/>
      <c r="G29" s="17"/>
      <c r="H29" s="17"/>
      <c r="I29" s="27" t="s">
        <v>104</v>
      </c>
      <c r="J29" s="56" t="s">
        <v>112</v>
      </c>
    </row>
    <row r="30" spans="1:10" ht="21" customHeight="1" x14ac:dyDescent="0.35">
      <c r="A30" s="61"/>
      <c r="B30" s="14" t="s">
        <v>8</v>
      </c>
      <c r="C30" s="28" t="s">
        <v>51</v>
      </c>
      <c r="D30" s="29" t="s">
        <v>111</v>
      </c>
      <c r="E30" s="17"/>
      <c r="F30" s="17"/>
      <c r="G30" s="17"/>
      <c r="H30" s="17"/>
      <c r="I30" s="27"/>
      <c r="J30" s="56" t="s">
        <v>113</v>
      </c>
    </row>
    <row r="31" spans="1:10" ht="21" customHeight="1" x14ac:dyDescent="0.35">
      <c r="A31" s="61"/>
      <c r="B31" s="14" t="s">
        <v>9</v>
      </c>
      <c r="C31" s="30" t="s">
        <v>52</v>
      </c>
      <c r="D31" s="16"/>
      <c r="E31" s="17"/>
      <c r="F31" s="17"/>
      <c r="G31" s="17"/>
      <c r="H31" s="17"/>
      <c r="I31" s="27"/>
      <c r="J31" s="56" t="s">
        <v>114</v>
      </c>
    </row>
    <row r="32" spans="1:10" ht="21" customHeight="1" x14ac:dyDescent="0.35">
      <c r="A32" s="61"/>
      <c r="B32" s="14" t="s">
        <v>10</v>
      </c>
      <c r="C32" s="30"/>
      <c r="D32" s="16"/>
      <c r="E32" s="17"/>
      <c r="F32" s="17"/>
      <c r="G32" s="17"/>
      <c r="H32" s="17"/>
      <c r="I32" s="27"/>
      <c r="J32" s="56" t="s">
        <v>115</v>
      </c>
    </row>
    <row r="33" spans="1:10" ht="21" customHeight="1" x14ac:dyDescent="0.35">
      <c r="A33" s="61"/>
      <c r="B33" s="26" t="s">
        <v>25</v>
      </c>
      <c r="C33" s="31" t="s">
        <v>48</v>
      </c>
      <c r="D33" s="16"/>
      <c r="E33" s="17"/>
      <c r="F33" s="17"/>
      <c r="G33" s="17"/>
      <c r="H33" s="17"/>
      <c r="I33" s="27"/>
      <c r="J33" s="56" t="s">
        <v>116</v>
      </c>
    </row>
    <row r="34" spans="1:10" ht="21" customHeight="1" x14ac:dyDescent="0.35">
      <c r="A34" s="61"/>
      <c r="B34" s="26"/>
      <c r="C34" s="32" t="s">
        <v>49</v>
      </c>
      <c r="D34" s="16"/>
      <c r="E34" s="17"/>
      <c r="F34" s="17"/>
      <c r="G34" s="17"/>
      <c r="H34" s="17"/>
      <c r="I34" s="18"/>
      <c r="J34" s="56" t="s">
        <v>117</v>
      </c>
    </row>
    <row r="35" spans="1:10" ht="21" customHeight="1" x14ac:dyDescent="0.35">
      <c r="A35" s="62"/>
      <c r="B35" s="63"/>
      <c r="C35" s="64"/>
      <c r="D35" s="47"/>
      <c r="E35" s="48"/>
      <c r="F35" s="48"/>
      <c r="G35" s="48"/>
      <c r="H35" s="48"/>
      <c r="I35" s="49"/>
      <c r="J35" s="50"/>
    </row>
    <row r="36" spans="1:10" ht="21" customHeight="1" x14ac:dyDescent="0.3">
      <c r="A36" s="51">
        <v>1.3</v>
      </c>
      <c r="B36" s="65" t="s">
        <v>33</v>
      </c>
      <c r="C36" s="60" t="s">
        <v>42</v>
      </c>
      <c r="D36" s="41">
        <f>325700+162800</f>
        <v>488500</v>
      </c>
      <c r="E36" s="66" t="s">
        <v>4</v>
      </c>
      <c r="F36" s="66" t="s">
        <v>4</v>
      </c>
      <c r="G36" s="66" t="s">
        <v>4</v>
      </c>
      <c r="H36" s="66" t="s">
        <v>4</v>
      </c>
      <c r="I36" s="44" t="s">
        <v>108</v>
      </c>
      <c r="J36" s="67" t="s">
        <v>60</v>
      </c>
    </row>
    <row r="37" spans="1:10" ht="21" customHeight="1" x14ac:dyDescent="0.3">
      <c r="A37" s="61"/>
      <c r="B37" s="26" t="s">
        <v>37</v>
      </c>
      <c r="C37" s="30" t="s">
        <v>70</v>
      </c>
      <c r="D37" s="15"/>
      <c r="E37" s="34"/>
      <c r="F37" s="34"/>
      <c r="G37" s="34"/>
      <c r="H37" s="34"/>
      <c r="I37" s="33"/>
      <c r="J37" s="68"/>
    </row>
    <row r="38" spans="1:10" ht="21" customHeight="1" x14ac:dyDescent="0.3">
      <c r="A38" s="61"/>
      <c r="B38" s="26" t="s">
        <v>38</v>
      </c>
      <c r="C38" s="30"/>
      <c r="D38" s="15"/>
      <c r="E38" s="34"/>
      <c r="F38" s="34"/>
      <c r="G38" s="34"/>
      <c r="H38" s="34"/>
      <c r="I38" s="33"/>
      <c r="J38" s="68"/>
    </row>
    <row r="39" spans="1:10" ht="21" customHeight="1" x14ac:dyDescent="0.3">
      <c r="A39" s="61"/>
      <c r="B39" s="26" t="s">
        <v>39</v>
      </c>
      <c r="C39" s="30"/>
      <c r="D39" s="15"/>
      <c r="E39" s="34"/>
      <c r="F39" s="34"/>
      <c r="G39" s="34"/>
      <c r="H39" s="34"/>
      <c r="I39" s="33"/>
      <c r="J39" s="68"/>
    </row>
    <row r="40" spans="1:10" ht="21" customHeight="1" x14ac:dyDescent="0.3">
      <c r="A40" s="61"/>
      <c r="B40" s="26" t="s">
        <v>40</v>
      </c>
      <c r="C40" s="30"/>
      <c r="D40" s="15"/>
      <c r="E40" s="34"/>
      <c r="F40" s="34"/>
      <c r="G40" s="34"/>
      <c r="H40" s="34"/>
      <c r="I40" s="33"/>
      <c r="J40" s="68"/>
    </row>
    <row r="41" spans="1:10" ht="21" customHeight="1" x14ac:dyDescent="0.3">
      <c r="A41" s="62"/>
      <c r="B41" s="63" t="s">
        <v>41</v>
      </c>
      <c r="C41" s="69"/>
      <c r="D41" s="70"/>
      <c r="E41" s="71"/>
      <c r="F41" s="71"/>
      <c r="G41" s="71"/>
      <c r="H41" s="71"/>
      <c r="I41" s="72"/>
      <c r="J41" s="73"/>
    </row>
    <row r="42" spans="1:10" ht="21" customHeight="1" x14ac:dyDescent="0.3">
      <c r="A42" s="74">
        <v>1.4</v>
      </c>
      <c r="B42" s="65" t="s">
        <v>120</v>
      </c>
      <c r="C42" s="75" t="s">
        <v>123</v>
      </c>
      <c r="D42" s="41">
        <f>60000</f>
        <v>60000</v>
      </c>
      <c r="E42" s="75"/>
      <c r="F42" s="75"/>
      <c r="G42" s="75"/>
      <c r="H42" s="75"/>
      <c r="I42" s="44" t="s">
        <v>108</v>
      </c>
      <c r="J42" s="76" t="s">
        <v>126</v>
      </c>
    </row>
    <row r="43" spans="1:10" ht="21" customHeight="1" x14ac:dyDescent="0.3">
      <c r="A43" s="77"/>
      <c r="B43" s="26" t="s">
        <v>121</v>
      </c>
      <c r="C43" s="35" t="s">
        <v>124</v>
      </c>
      <c r="D43" s="35"/>
      <c r="E43" s="35"/>
      <c r="F43" s="35"/>
      <c r="G43" s="35"/>
      <c r="H43" s="35"/>
      <c r="I43" s="36"/>
      <c r="J43" s="78" t="s">
        <v>127</v>
      </c>
    </row>
    <row r="44" spans="1:10" ht="21" customHeight="1" x14ac:dyDescent="0.3">
      <c r="A44" s="62"/>
      <c r="B44" s="63" t="s">
        <v>122</v>
      </c>
      <c r="C44" s="69" t="s">
        <v>125</v>
      </c>
      <c r="D44" s="70"/>
      <c r="E44" s="71"/>
      <c r="F44" s="71"/>
      <c r="G44" s="71"/>
      <c r="H44" s="71"/>
      <c r="I44" s="72"/>
      <c r="J44" s="73"/>
    </row>
    <row r="45" spans="1:10" ht="21" customHeight="1" x14ac:dyDescent="0.3">
      <c r="A45" s="74">
        <v>1.5</v>
      </c>
      <c r="B45" s="65" t="s">
        <v>128</v>
      </c>
      <c r="C45" s="75" t="s">
        <v>130</v>
      </c>
      <c r="D45" s="41">
        <f>3350</f>
        <v>3350</v>
      </c>
      <c r="E45" s="75"/>
      <c r="F45" s="75"/>
      <c r="G45" s="75"/>
      <c r="H45" s="75"/>
      <c r="I45" s="44" t="s">
        <v>108</v>
      </c>
      <c r="J45" s="45" t="s">
        <v>133</v>
      </c>
    </row>
    <row r="46" spans="1:10" ht="21" customHeight="1" x14ac:dyDescent="0.3">
      <c r="A46" s="77"/>
      <c r="B46" s="26" t="s">
        <v>129</v>
      </c>
      <c r="C46" s="35"/>
      <c r="D46" s="35"/>
      <c r="E46" s="35"/>
      <c r="F46" s="35"/>
      <c r="G46" s="35"/>
      <c r="H46" s="35"/>
      <c r="I46" s="36"/>
      <c r="J46" s="56" t="s">
        <v>131</v>
      </c>
    </row>
    <row r="47" spans="1:10" ht="21" customHeight="1" x14ac:dyDescent="0.3">
      <c r="A47" s="62"/>
      <c r="B47" s="63"/>
      <c r="C47" s="69"/>
      <c r="D47" s="70"/>
      <c r="E47" s="71"/>
      <c r="F47" s="71"/>
      <c r="G47" s="71"/>
      <c r="H47" s="71"/>
      <c r="I47" s="72"/>
      <c r="J47" s="50" t="s">
        <v>132</v>
      </c>
    </row>
    <row r="48" spans="1:10" ht="21" customHeight="1" x14ac:dyDescent="0.3">
      <c r="A48" s="74">
        <v>1.6</v>
      </c>
      <c r="B48" s="65" t="s">
        <v>134</v>
      </c>
      <c r="C48" s="75" t="s">
        <v>135</v>
      </c>
      <c r="D48" s="41">
        <v>242500</v>
      </c>
      <c r="E48" s="75"/>
      <c r="F48" s="75"/>
      <c r="G48" s="75"/>
      <c r="H48" s="75"/>
      <c r="I48" s="44" t="s">
        <v>104</v>
      </c>
      <c r="J48" s="45" t="s">
        <v>136</v>
      </c>
    </row>
    <row r="49" spans="1:10" ht="21" customHeight="1" x14ac:dyDescent="0.3">
      <c r="A49" s="79"/>
      <c r="B49" s="63"/>
      <c r="C49" s="80" t="s">
        <v>165</v>
      </c>
      <c r="D49" s="80"/>
      <c r="E49" s="80"/>
      <c r="F49" s="80"/>
      <c r="G49" s="80"/>
      <c r="H49" s="80"/>
      <c r="I49" s="81"/>
      <c r="J49" s="50"/>
    </row>
    <row r="50" spans="1:10" ht="21" customHeight="1" x14ac:dyDescent="0.35">
      <c r="A50" s="103">
        <v>2</v>
      </c>
      <c r="B50" s="40" t="s">
        <v>99</v>
      </c>
      <c r="C50" s="82" t="s">
        <v>71</v>
      </c>
      <c r="D50" s="42">
        <f>209600+104900</f>
        <v>314500</v>
      </c>
      <c r="E50" s="43" t="s">
        <v>4</v>
      </c>
      <c r="F50" s="43" t="s">
        <v>4</v>
      </c>
      <c r="G50" s="43" t="s">
        <v>4</v>
      </c>
      <c r="H50" s="43" t="s">
        <v>4</v>
      </c>
      <c r="I50" s="44" t="s">
        <v>108</v>
      </c>
      <c r="J50" s="45" t="s">
        <v>137</v>
      </c>
    </row>
    <row r="51" spans="1:10" ht="21" customHeight="1" x14ac:dyDescent="0.35">
      <c r="A51" s="107"/>
      <c r="B51" s="14"/>
      <c r="C51" s="23" t="s">
        <v>69</v>
      </c>
      <c r="D51" s="16"/>
      <c r="E51" s="17"/>
      <c r="F51" s="17"/>
      <c r="G51" s="17"/>
      <c r="H51" s="17"/>
      <c r="I51" s="18"/>
      <c r="J51" s="56" t="s">
        <v>139</v>
      </c>
    </row>
    <row r="52" spans="1:10" ht="21" customHeight="1" x14ac:dyDescent="0.35">
      <c r="A52" s="107"/>
      <c r="B52" s="14"/>
      <c r="C52" s="23" t="s">
        <v>72</v>
      </c>
      <c r="D52" s="16"/>
      <c r="E52" s="17"/>
      <c r="F52" s="17"/>
      <c r="G52" s="17"/>
      <c r="H52" s="17"/>
      <c r="I52" s="18"/>
      <c r="J52" s="56" t="s">
        <v>138</v>
      </c>
    </row>
    <row r="53" spans="1:10" ht="21" customHeight="1" x14ac:dyDescent="0.35">
      <c r="A53" s="104"/>
      <c r="B53" s="58"/>
      <c r="C53" s="59" t="s">
        <v>73</v>
      </c>
      <c r="D53" s="47"/>
      <c r="E53" s="48"/>
      <c r="F53" s="48"/>
      <c r="G53" s="48"/>
      <c r="H53" s="48"/>
      <c r="I53" s="49"/>
      <c r="J53" s="50"/>
    </row>
    <row r="54" spans="1:10" ht="21" customHeight="1" x14ac:dyDescent="0.35">
      <c r="A54" s="103">
        <v>3</v>
      </c>
      <c r="B54" s="40" t="s">
        <v>140</v>
      </c>
      <c r="C54" s="83" t="s">
        <v>143</v>
      </c>
      <c r="D54" s="42">
        <v>15800</v>
      </c>
      <c r="E54" s="43" t="s">
        <v>4</v>
      </c>
      <c r="F54" s="43" t="s">
        <v>4</v>
      </c>
      <c r="G54" s="43" t="s">
        <v>4</v>
      </c>
      <c r="H54" s="43" t="s">
        <v>4</v>
      </c>
      <c r="I54" s="44" t="s">
        <v>104</v>
      </c>
      <c r="J54" s="45" t="s">
        <v>145</v>
      </c>
    </row>
    <row r="55" spans="1:10" ht="21" customHeight="1" x14ac:dyDescent="0.35">
      <c r="A55" s="107"/>
      <c r="B55" s="14"/>
      <c r="C55" s="37" t="s">
        <v>142</v>
      </c>
      <c r="D55" s="16"/>
      <c r="E55" s="17"/>
      <c r="F55" s="17"/>
      <c r="G55" s="17"/>
      <c r="H55" s="17"/>
      <c r="I55" s="18"/>
      <c r="J55" s="56" t="s">
        <v>144</v>
      </c>
    </row>
    <row r="56" spans="1:10" ht="21" customHeight="1" x14ac:dyDescent="0.35">
      <c r="A56" s="104"/>
      <c r="B56" s="58"/>
      <c r="C56" s="84" t="s">
        <v>141</v>
      </c>
      <c r="D56" s="47"/>
      <c r="E56" s="48"/>
      <c r="F56" s="48"/>
      <c r="G56" s="48"/>
      <c r="H56" s="48"/>
      <c r="I56" s="49"/>
      <c r="J56" s="50"/>
    </row>
    <row r="57" spans="1:10" ht="21" customHeight="1" x14ac:dyDescent="0.35">
      <c r="A57" s="103">
        <v>4</v>
      </c>
      <c r="B57" s="40" t="s">
        <v>31</v>
      </c>
      <c r="C57" s="52" t="s">
        <v>34</v>
      </c>
      <c r="D57" s="42">
        <f>1140*3</f>
        <v>3420</v>
      </c>
      <c r="E57" s="43" t="s">
        <v>4</v>
      </c>
      <c r="F57" s="43" t="s">
        <v>4</v>
      </c>
      <c r="G57" s="43" t="s">
        <v>4</v>
      </c>
      <c r="H57" s="43" t="s">
        <v>4</v>
      </c>
      <c r="I57" s="44" t="s">
        <v>108</v>
      </c>
      <c r="J57" s="45" t="s">
        <v>56</v>
      </c>
    </row>
    <row r="58" spans="1:10" ht="21" customHeight="1" x14ac:dyDescent="0.35">
      <c r="A58" s="107"/>
      <c r="B58" s="14"/>
      <c r="C58" s="20" t="s">
        <v>53</v>
      </c>
      <c r="D58" s="16"/>
      <c r="E58" s="17"/>
      <c r="F58" s="17"/>
      <c r="G58" s="17"/>
      <c r="H58" s="17"/>
      <c r="I58" s="18"/>
      <c r="J58" s="56" t="s">
        <v>87</v>
      </c>
    </row>
    <row r="59" spans="1:10" ht="21" customHeight="1" x14ac:dyDescent="0.35">
      <c r="A59" s="107"/>
      <c r="B59" s="14"/>
      <c r="C59" s="20" t="s">
        <v>57</v>
      </c>
      <c r="D59" s="16"/>
      <c r="E59" s="17"/>
      <c r="F59" s="17"/>
      <c r="G59" s="17"/>
      <c r="H59" s="17"/>
      <c r="I59" s="18"/>
      <c r="J59" s="56" t="s">
        <v>88</v>
      </c>
    </row>
    <row r="60" spans="1:10" ht="21" customHeight="1" x14ac:dyDescent="0.35">
      <c r="A60" s="107"/>
      <c r="B60" s="14"/>
      <c r="C60" s="20" t="s">
        <v>58</v>
      </c>
      <c r="D60" s="16"/>
      <c r="E60" s="17"/>
      <c r="F60" s="17"/>
      <c r="G60" s="17"/>
      <c r="H60" s="17"/>
      <c r="I60" s="18"/>
      <c r="J60" s="56" t="s">
        <v>89</v>
      </c>
    </row>
    <row r="61" spans="1:10" ht="21" customHeight="1" x14ac:dyDescent="0.35">
      <c r="A61" s="107"/>
      <c r="B61" s="14"/>
      <c r="C61" s="20" t="s">
        <v>59</v>
      </c>
      <c r="D61" s="16"/>
      <c r="E61" s="17"/>
      <c r="F61" s="17"/>
      <c r="G61" s="17"/>
      <c r="H61" s="17"/>
      <c r="I61" s="18"/>
      <c r="J61" s="56" t="s">
        <v>90</v>
      </c>
    </row>
    <row r="62" spans="1:10" ht="21" customHeight="1" x14ac:dyDescent="0.35">
      <c r="A62" s="104"/>
      <c r="B62" s="58"/>
      <c r="C62" s="85"/>
      <c r="D62" s="47"/>
      <c r="E62" s="48"/>
      <c r="F62" s="48"/>
      <c r="G62" s="48"/>
      <c r="H62" s="48"/>
      <c r="I62" s="49"/>
      <c r="J62" s="50" t="s">
        <v>91</v>
      </c>
    </row>
    <row r="63" spans="1:10" ht="21" customHeight="1" x14ac:dyDescent="0.35">
      <c r="A63" s="103">
        <v>5</v>
      </c>
      <c r="B63" s="40" t="s">
        <v>32</v>
      </c>
      <c r="C63" s="52" t="s">
        <v>35</v>
      </c>
      <c r="D63" s="41">
        <v>27300</v>
      </c>
      <c r="E63" s="43" t="s">
        <v>4</v>
      </c>
      <c r="F63" s="43" t="s">
        <v>4</v>
      </c>
      <c r="G63" s="43" t="s">
        <v>4</v>
      </c>
      <c r="H63" s="43" t="s">
        <v>4</v>
      </c>
      <c r="I63" s="44" t="s">
        <v>106</v>
      </c>
      <c r="J63" s="45" t="s">
        <v>64</v>
      </c>
    </row>
    <row r="64" spans="1:10" ht="21" customHeight="1" x14ac:dyDescent="0.35">
      <c r="A64" s="107"/>
      <c r="B64" s="14" t="s">
        <v>36</v>
      </c>
      <c r="C64" s="20" t="s">
        <v>54</v>
      </c>
      <c r="D64" s="15"/>
      <c r="E64" s="17"/>
      <c r="F64" s="17"/>
      <c r="G64" s="17"/>
      <c r="H64" s="17"/>
      <c r="I64" s="18"/>
      <c r="J64" s="56" t="s">
        <v>92</v>
      </c>
    </row>
    <row r="65" spans="1:10" ht="21" customHeight="1" x14ac:dyDescent="0.35">
      <c r="A65" s="107"/>
      <c r="B65" s="14"/>
      <c r="C65" s="20" t="s">
        <v>55</v>
      </c>
      <c r="D65" s="15"/>
      <c r="E65" s="17"/>
      <c r="F65" s="17"/>
      <c r="G65" s="17"/>
      <c r="H65" s="17"/>
      <c r="I65" s="18"/>
      <c r="J65" s="56" t="s">
        <v>93</v>
      </c>
    </row>
    <row r="66" spans="1:10" ht="21" customHeight="1" x14ac:dyDescent="0.35">
      <c r="A66" s="107"/>
      <c r="B66" s="14"/>
      <c r="C66" s="20" t="s">
        <v>67</v>
      </c>
      <c r="D66" s="15"/>
      <c r="E66" s="17"/>
      <c r="F66" s="17"/>
      <c r="G66" s="17"/>
      <c r="H66" s="17"/>
      <c r="I66" s="18"/>
      <c r="J66" s="56" t="s">
        <v>94</v>
      </c>
    </row>
    <row r="67" spans="1:10" ht="21" customHeight="1" x14ac:dyDescent="0.35">
      <c r="A67" s="107"/>
      <c r="B67" s="14"/>
      <c r="C67" s="20" t="s">
        <v>65</v>
      </c>
      <c r="D67" s="15"/>
      <c r="E67" s="17"/>
      <c r="F67" s="17"/>
      <c r="G67" s="17"/>
      <c r="H67" s="17"/>
      <c r="I67" s="18"/>
      <c r="J67" s="56" t="s">
        <v>95</v>
      </c>
    </row>
    <row r="68" spans="1:10" ht="21" customHeight="1" x14ac:dyDescent="0.35">
      <c r="A68" s="107"/>
      <c r="B68" s="14"/>
      <c r="C68" s="20" t="s">
        <v>66</v>
      </c>
      <c r="D68" s="15"/>
      <c r="E68" s="17"/>
      <c r="F68" s="17"/>
      <c r="G68" s="17"/>
      <c r="H68" s="17"/>
      <c r="I68" s="18"/>
      <c r="J68" s="56"/>
    </row>
    <row r="69" spans="1:10" ht="21" customHeight="1" x14ac:dyDescent="0.35">
      <c r="A69" s="104"/>
      <c r="B69" s="58"/>
      <c r="C69" s="85" t="s">
        <v>68</v>
      </c>
      <c r="D69" s="70"/>
      <c r="E69" s="48"/>
      <c r="F69" s="48"/>
      <c r="G69" s="48"/>
      <c r="H69" s="48"/>
      <c r="I69" s="49"/>
      <c r="J69" s="50"/>
    </row>
    <row r="70" spans="1:10" ht="21" customHeight="1" x14ac:dyDescent="0.35">
      <c r="A70" s="86">
        <v>6</v>
      </c>
      <c r="B70" s="87" t="s">
        <v>148</v>
      </c>
      <c r="C70" s="88"/>
      <c r="D70" s="89"/>
      <c r="E70" s="90"/>
      <c r="F70" s="90"/>
      <c r="G70" s="90"/>
      <c r="H70" s="90"/>
      <c r="I70" s="91"/>
      <c r="J70" s="92"/>
    </row>
    <row r="71" spans="1:10" ht="21" customHeight="1" x14ac:dyDescent="0.35">
      <c r="A71" s="51">
        <v>6.1</v>
      </c>
      <c r="B71" s="40" t="s">
        <v>146</v>
      </c>
      <c r="C71" s="93" t="s">
        <v>154</v>
      </c>
      <c r="D71" s="41">
        <v>10000</v>
      </c>
      <c r="E71" s="43"/>
      <c r="F71" s="43"/>
      <c r="G71" s="43"/>
      <c r="H71" s="43"/>
      <c r="I71" s="44" t="s">
        <v>108</v>
      </c>
      <c r="J71" s="45" t="s">
        <v>152</v>
      </c>
    </row>
    <row r="72" spans="1:10" ht="21" customHeight="1" x14ac:dyDescent="0.35">
      <c r="A72" s="55"/>
      <c r="B72" s="14"/>
      <c r="C72" s="38" t="s">
        <v>151</v>
      </c>
      <c r="D72" s="16"/>
      <c r="E72" s="17"/>
      <c r="F72" s="17"/>
      <c r="G72" s="17"/>
      <c r="H72" s="17"/>
      <c r="I72" s="18"/>
      <c r="J72" s="56" t="s">
        <v>153</v>
      </c>
    </row>
    <row r="73" spans="1:10" ht="21" customHeight="1" x14ac:dyDescent="0.35">
      <c r="A73" s="57"/>
      <c r="B73" s="58"/>
      <c r="C73" s="94" t="s">
        <v>150</v>
      </c>
      <c r="D73" s="47"/>
      <c r="E73" s="48"/>
      <c r="F73" s="48"/>
      <c r="G73" s="48"/>
      <c r="H73" s="48"/>
      <c r="I73" s="49"/>
      <c r="J73" s="50"/>
    </row>
    <row r="74" spans="1:10" ht="21" customHeight="1" x14ac:dyDescent="0.35">
      <c r="A74" s="51">
        <v>6.2</v>
      </c>
      <c r="B74" s="40" t="s">
        <v>147</v>
      </c>
      <c r="C74" s="52" t="s">
        <v>157</v>
      </c>
      <c r="D74" s="41">
        <f>6500+3200</f>
        <v>9700</v>
      </c>
      <c r="E74" s="43"/>
      <c r="F74" s="43"/>
      <c r="G74" s="43"/>
      <c r="H74" s="43"/>
      <c r="I74" s="44" t="s">
        <v>108</v>
      </c>
      <c r="J74" s="45" t="s">
        <v>158</v>
      </c>
    </row>
    <row r="75" spans="1:10" ht="21" customHeight="1" x14ac:dyDescent="0.35">
      <c r="A75" s="55"/>
      <c r="B75" s="14"/>
      <c r="C75" s="20" t="s">
        <v>155</v>
      </c>
      <c r="D75" s="16"/>
      <c r="E75" s="17"/>
      <c r="F75" s="17"/>
      <c r="G75" s="17"/>
      <c r="H75" s="17"/>
      <c r="I75" s="18"/>
      <c r="J75" s="56" t="s">
        <v>159</v>
      </c>
    </row>
    <row r="76" spans="1:10" ht="21" customHeight="1" x14ac:dyDescent="0.35">
      <c r="A76" s="57"/>
      <c r="B76" s="58"/>
      <c r="C76" s="85" t="s">
        <v>156</v>
      </c>
      <c r="D76" s="47"/>
      <c r="E76" s="48"/>
      <c r="F76" s="48"/>
      <c r="G76" s="48"/>
      <c r="H76" s="48"/>
      <c r="I76" s="49"/>
      <c r="J76" s="50"/>
    </row>
    <row r="77" spans="1:10" ht="21" customHeight="1" x14ac:dyDescent="0.35">
      <c r="A77" s="51">
        <v>6.3</v>
      </c>
      <c r="B77" s="40" t="s">
        <v>149</v>
      </c>
      <c r="C77" s="52" t="s">
        <v>161</v>
      </c>
      <c r="D77" s="41">
        <f>3420+1700</f>
        <v>5120</v>
      </c>
      <c r="E77" s="43"/>
      <c r="F77" s="43"/>
      <c r="G77" s="43"/>
      <c r="H77" s="43"/>
      <c r="I77" s="44" t="s">
        <v>108</v>
      </c>
      <c r="J77" s="45" t="s">
        <v>162</v>
      </c>
    </row>
    <row r="78" spans="1:10" ht="21" customHeight="1" x14ac:dyDescent="0.35">
      <c r="A78" s="55"/>
      <c r="B78" s="14"/>
      <c r="C78" s="20" t="s">
        <v>160</v>
      </c>
      <c r="D78" s="16"/>
      <c r="E78" s="17"/>
      <c r="F78" s="17"/>
      <c r="G78" s="17"/>
      <c r="H78" s="17"/>
      <c r="I78" s="18"/>
      <c r="J78" s="56" t="s">
        <v>163</v>
      </c>
    </row>
    <row r="79" spans="1:10" ht="21" customHeight="1" x14ac:dyDescent="0.35">
      <c r="A79" s="62"/>
      <c r="B79" s="58"/>
      <c r="C79" s="85"/>
      <c r="D79" s="47"/>
      <c r="E79" s="48"/>
      <c r="F79" s="48"/>
      <c r="G79" s="48"/>
      <c r="H79" s="48"/>
      <c r="I79" s="49"/>
      <c r="J79" s="50" t="s">
        <v>164</v>
      </c>
    </row>
    <row r="80" spans="1:10" ht="21" customHeight="1" x14ac:dyDescent="0.35">
      <c r="A80" s="103">
        <v>7</v>
      </c>
      <c r="B80" s="95" t="s">
        <v>166</v>
      </c>
      <c r="C80" s="83" t="s">
        <v>172</v>
      </c>
      <c r="D80" s="41">
        <f>43530+20140</f>
        <v>63670</v>
      </c>
      <c r="E80" s="43" t="s">
        <v>4</v>
      </c>
      <c r="F80" s="43" t="s">
        <v>4</v>
      </c>
      <c r="G80" s="43" t="s">
        <v>4</v>
      </c>
      <c r="H80" s="43" t="s">
        <v>4</v>
      </c>
      <c r="I80" s="44" t="s">
        <v>108</v>
      </c>
      <c r="J80" s="96" t="s">
        <v>173</v>
      </c>
    </row>
    <row r="81" spans="1:10" ht="21" customHeight="1" x14ac:dyDescent="0.35">
      <c r="A81" s="107"/>
      <c r="B81" s="14" t="s">
        <v>167</v>
      </c>
      <c r="C81" s="37" t="s">
        <v>171</v>
      </c>
      <c r="D81" s="15"/>
      <c r="E81" s="17"/>
      <c r="F81" s="17"/>
      <c r="G81" s="17"/>
      <c r="H81" s="17"/>
      <c r="I81" s="18"/>
      <c r="J81" s="56"/>
    </row>
    <row r="82" spans="1:10" ht="21" customHeight="1" x14ac:dyDescent="0.35">
      <c r="A82" s="107"/>
      <c r="B82" s="14" t="s">
        <v>168</v>
      </c>
      <c r="C82" s="37"/>
      <c r="D82" s="15"/>
      <c r="E82" s="17"/>
      <c r="F82" s="17"/>
      <c r="G82" s="17"/>
      <c r="H82" s="17"/>
      <c r="I82" s="18"/>
      <c r="J82" s="56"/>
    </row>
    <row r="83" spans="1:10" ht="21" customHeight="1" x14ac:dyDescent="0.35">
      <c r="A83" s="107"/>
      <c r="B83" s="14" t="s">
        <v>169</v>
      </c>
      <c r="C83" s="37"/>
      <c r="D83" s="15"/>
      <c r="E83" s="17"/>
      <c r="F83" s="17"/>
      <c r="G83" s="17"/>
      <c r="H83" s="17"/>
      <c r="I83" s="18"/>
      <c r="J83" s="56"/>
    </row>
    <row r="84" spans="1:10" ht="21" customHeight="1" x14ac:dyDescent="0.35">
      <c r="A84" s="104"/>
      <c r="B84" s="58" t="s">
        <v>170</v>
      </c>
      <c r="C84" s="84"/>
      <c r="D84" s="70"/>
      <c r="E84" s="48"/>
      <c r="F84" s="48"/>
      <c r="G84" s="48"/>
      <c r="H84" s="48"/>
      <c r="I84" s="49"/>
      <c r="J84" s="50"/>
    </row>
    <row r="85" spans="1:10" ht="21" customHeight="1" x14ac:dyDescent="0.35">
      <c r="A85" s="103">
        <v>8</v>
      </c>
      <c r="B85" s="40" t="s">
        <v>175</v>
      </c>
      <c r="C85" s="52" t="s">
        <v>179</v>
      </c>
      <c r="D85" s="41">
        <v>38180</v>
      </c>
      <c r="E85" s="43" t="s">
        <v>4</v>
      </c>
      <c r="F85" s="43" t="s">
        <v>4</v>
      </c>
      <c r="G85" s="43" t="s">
        <v>4</v>
      </c>
      <c r="H85" s="43" t="s">
        <v>4</v>
      </c>
      <c r="I85" s="44" t="s">
        <v>108</v>
      </c>
      <c r="J85" s="97" t="s">
        <v>184</v>
      </c>
    </row>
    <row r="86" spans="1:10" ht="21" customHeight="1" x14ac:dyDescent="0.35">
      <c r="A86" s="107"/>
      <c r="B86" s="14" t="s">
        <v>174</v>
      </c>
      <c r="C86" s="20" t="s">
        <v>176</v>
      </c>
      <c r="D86" s="15"/>
      <c r="E86" s="17"/>
      <c r="F86" s="17"/>
      <c r="G86" s="17"/>
      <c r="H86" s="17"/>
      <c r="I86" s="18"/>
      <c r="J86" s="56" t="s">
        <v>180</v>
      </c>
    </row>
    <row r="87" spans="1:10" ht="21" customHeight="1" x14ac:dyDescent="0.35">
      <c r="A87" s="107"/>
      <c r="B87" s="14"/>
      <c r="C87" s="20" t="s">
        <v>177</v>
      </c>
      <c r="D87" s="15"/>
      <c r="E87" s="17"/>
      <c r="F87" s="17"/>
      <c r="G87" s="17"/>
      <c r="H87" s="17"/>
      <c r="I87" s="18"/>
      <c r="J87" s="56" t="s">
        <v>181</v>
      </c>
    </row>
    <row r="88" spans="1:10" ht="21" customHeight="1" x14ac:dyDescent="0.35">
      <c r="A88" s="107"/>
      <c r="B88" s="14"/>
      <c r="C88" s="20" t="s">
        <v>178</v>
      </c>
      <c r="D88" s="15"/>
      <c r="E88" s="17"/>
      <c r="F88" s="17"/>
      <c r="G88" s="17"/>
      <c r="H88" s="17"/>
      <c r="I88" s="18"/>
      <c r="J88" s="56" t="s">
        <v>183</v>
      </c>
    </row>
    <row r="89" spans="1:10" ht="21" customHeight="1" x14ac:dyDescent="0.35">
      <c r="A89" s="104"/>
      <c r="B89" s="58"/>
      <c r="C89" s="85"/>
      <c r="D89" s="70"/>
      <c r="E89" s="48"/>
      <c r="F89" s="48"/>
      <c r="G89" s="48"/>
      <c r="H89" s="48"/>
      <c r="I89" s="49"/>
      <c r="J89" s="50" t="s">
        <v>182</v>
      </c>
    </row>
    <row r="90" spans="1:10" s="3" customFormat="1" ht="21" customHeight="1" x14ac:dyDescent="0.35">
      <c r="A90" s="103">
        <v>9</v>
      </c>
      <c r="B90" s="95" t="s">
        <v>186</v>
      </c>
      <c r="C90" s="98" t="s">
        <v>190</v>
      </c>
      <c r="D90" s="41">
        <f>43760+21870</f>
        <v>65630</v>
      </c>
      <c r="E90" s="43" t="s">
        <v>4</v>
      </c>
      <c r="F90" s="43" t="s">
        <v>4</v>
      </c>
      <c r="G90" s="43" t="s">
        <v>4</v>
      </c>
      <c r="H90" s="43" t="s">
        <v>4</v>
      </c>
      <c r="I90" s="44" t="s">
        <v>108</v>
      </c>
      <c r="J90" s="45" t="s">
        <v>193</v>
      </c>
    </row>
    <row r="91" spans="1:10" s="3" customFormat="1" ht="21" customHeight="1" x14ac:dyDescent="0.35">
      <c r="A91" s="107"/>
      <c r="B91" s="14" t="s">
        <v>185</v>
      </c>
      <c r="C91" s="20" t="s">
        <v>187</v>
      </c>
      <c r="D91" s="15"/>
      <c r="E91" s="17"/>
      <c r="F91" s="17"/>
      <c r="G91" s="17"/>
      <c r="H91" s="17"/>
      <c r="I91" s="18"/>
      <c r="J91" s="56" t="s">
        <v>192</v>
      </c>
    </row>
    <row r="92" spans="1:10" s="3" customFormat="1" ht="21" customHeight="1" x14ac:dyDescent="0.35">
      <c r="A92" s="107"/>
      <c r="B92" s="14" t="s">
        <v>170</v>
      </c>
      <c r="C92" s="20" t="s">
        <v>188</v>
      </c>
      <c r="D92" s="15"/>
      <c r="E92" s="17"/>
      <c r="F92" s="17"/>
      <c r="G92" s="17"/>
      <c r="H92" s="17"/>
      <c r="I92" s="18"/>
      <c r="J92" s="56" t="s">
        <v>191</v>
      </c>
    </row>
    <row r="93" spans="1:10" s="3" customFormat="1" ht="21" customHeight="1" x14ac:dyDescent="0.35">
      <c r="A93" s="104"/>
      <c r="B93" s="58"/>
      <c r="C93" s="99" t="s">
        <v>189</v>
      </c>
      <c r="D93" s="70"/>
      <c r="E93" s="48"/>
      <c r="F93" s="48"/>
      <c r="G93" s="48"/>
      <c r="H93" s="48"/>
      <c r="I93" s="49"/>
      <c r="J93" s="50"/>
    </row>
    <row r="94" spans="1:10" ht="21" customHeight="1" x14ac:dyDescent="0.35">
      <c r="A94" s="103">
        <v>10</v>
      </c>
      <c r="B94" s="95" t="s">
        <v>196</v>
      </c>
      <c r="C94" s="52" t="s">
        <v>200</v>
      </c>
      <c r="D94" s="41">
        <v>39900</v>
      </c>
      <c r="E94" s="43" t="s">
        <v>4</v>
      </c>
      <c r="F94" s="43" t="s">
        <v>4</v>
      </c>
      <c r="G94" s="43" t="s">
        <v>4</v>
      </c>
      <c r="H94" s="43" t="s">
        <v>4</v>
      </c>
      <c r="I94" s="44" t="s">
        <v>108</v>
      </c>
      <c r="J94" s="97" t="s">
        <v>193</v>
      </c>
    </row>
    <row r="95" spans="1:10" ht="21" customHeight="1" x14ac:dyDescent="0.35">
      <c r="A95" s="107"/>
      <c r="B95" s="14" t="s">
        <v>194</v>
      </c>
      <c r="C95" s="20" t="s">
        <v>199</v>
      </c>
      <c r="D95" s="15"/>
      <c r="E95" s="17"/>
      <c r="F95" s="17"/>
      <c r="G95" s="17"/>
      <c r="H95" s="17"/>
      <c r="I95" s="18"/>
      <c r="J95" s="56" t="s">
        <v>192</v>
      </c>
    </row>
    <row r="96" spans="1:10" ht="21" customHeight="1" x14ac:dyDescent="0.35">
      <c r="A96" s="107"/>
      <c r="B96" s="14" t="s">
        <v>195</v>
      </c>
      <c r="C96" s="20" t="s">
        <v>201</v>
      </c>
      <c r="D96" s="15"/>
      <c r="E96" s="17"/>
      <c r="F96" s="17"/>
      <c r="G96" s="17"/>
      <c r="H96" s="17"/>
      <c r="I96" s="18"/>
      <c r="J96" s="56" t="s">
        <v>191</v>
      </c>
    </row>
    <row r="97" spans="1:10" ht="21" customHeight="1" x14ac:dyDescent="0.35">
      <c r="A97" s="107"/>
      <c r="B97" s="14"/>
      <c r="C97" s="20" t="s">
        <v>198</v>
      </c>
      <c r="D97" s="15"/>
      <c r="E97" s="17"/>
      <c r="F97" s="17"/>
      <c r="G97" s="17"/>
      <c r="H97" s="17"/>
      <c r="I97" s="18"/>
      <c r="J97" s="56"/>
    </row>
    <row r="98" spans="1:10" ht="21" customHeight="1" x14ac:dyDescent="0.35">
      <c r="A98" s="104"/>
      <c r="B98" s="58"/>
      <c r="C98" s="85" t="s">
        <v>197</v>
      </c>
      <c r="D98" s="70"/>
      <c r="E98" s="48"/>
      <c r="F98" s="48"/>
      <c r="G98" s="48"/>
      <c r="H98" s="48"/>
      <c r="I98" s="49"/>
      <c r="J98" s="50"/>
    </row>
    <row r="99" spans="1:10" ht="21" customHeight="1" x14ac:dyDescent="0.35">
      <c r="A99" s="103">
        <v>11</v>
      </c>
      <c r="B99" s="40" t="s">
        <v>202</v>
      </c>
      <c r="C99" s="52" t="s">
        <v>204</v>
      </c>
      <c r="D99" s="41">
        <v>22380</v>
      </c>
      <c r="E99" s="43" t="s">
        <v>4</v>
      </c>
      <c r="F99" s="43" t="s">
        <v>4</v>
      </c>
      <c r="G99" s="43" t="s">
        <v>4</v>
      </c>
      <c r="H99" s="43" t="s">
        <v>4</v>
      </c>
      <c r="I99" s="44" t="s">
        <v>108</v>
      </c>
      <c r="J99" s="97" t="s">
        <v>206</v>
      </c>
    </row>
    <row r="100" spans="1:10" ht="21" customHeight="1" x14ac:dyDescent="0.35">
      <c r="A100" s="104"/>
      <c r="B100" s="58"/>
      <c r="C100" s="85" t="s">
        <v>203</v>
      </c>
      <c r="D100" s="70"/>
      <c r="E100" s="48"/>
      <c r="F100" s="48"/>
      <c r="G100" s="48"/>
      <c r="H100" s="48"/>
      <c r="I100" s="49"/>
      <c r="J100" s="50" t="s">
        <v>205</v>
      </c>
    </row>
    <row r="101" spans="1:10" s="3" customFormat="1" ht="27.75" x14ac:dyDescent="0.35">
      <c r="A101" s="5"/>
      <c r="B101" s="100" t="s">
        <v>79</v>
      </c>
      <c r="C101" s="101" t="s">
        <v>78</v>
      </c>
      <c r="D101" s="102">
        <f>SUM(D11:D100)</f>
        <v>9060300</v>
      </c>
      <c r="E101" s="108"/>
      <c r="F101" s="109"/>
      <c r="G101" s="109"/>
      <c r="H101" s="109"/>
      <c r="I101" s="109"/>
      <c r="J101" s="109"/>
    </row>
    <row r="102" spans="1:10" s="3" customFormat="1" ht="23.25" x14ac:dyDescent="0.35">
      <c r="A102" s="5"/>
      <c r="B102" s="7" t="s">
        <v>207</v>
      </c>
      <c r="C102" s="7"/>
      <c r="D102" s="6"/>
      <c r="E102" s="1"/>
      <c r="F102" s="1"/>
      <c r="G102" s="1"/>
      <c r="H102" s="1"/>
      <c r="I102" s="1"/>
      <c r="J102" s="1"/>
    </row>
    <row r="103" spans="1:10" ht="23.25" x14ac:dyDescent="0.35">
      <c r="A103" s="5"/>
      <c r="B103" s="7" t="s">
        <v>208</v>
      </c>
      <c r="C103" s="7"/>
      <c r="D103" s="6"/>
      <c r="I103" s="1"/>
      <c r="J103" s="1"/>
    </row>
    <row r="104" spans="1:10" ht="23.25" x14ac:dyDescent="0.35">
      <c r="A104" s="5"/>
      <c r="B104" s="7" t="s">
        <v>209</v>
      </c>
      <c r="C104" s="7"/>
      <c r="D104" s="6"/>
      <c r="I104" s="1"/>
      <c r="J104" s="1"/>
    </row>
    <row r="105" spans="1:10" ht="23.25" x14ac:dyDescent="0.35">
      <c r="B105" s="5"/>
      <c r="C105" s="5"/>
      <c r="I105" s="1"/>
      <c r="J105" s="1"/>
    </row>
    <row r="106" spans="1:10" x14ac:dyDescent="0.3">
      <c r="I106" s="1"/>
      <c r="J106" s="1"/>
    </row>
  </sheetData>
  <mergeCells count="27">
    <mergeCell ref="A1:J1"/>
    <mergeCell ref="A2:J2"/>
    <mergeCell ref="A3:J3"/>
    <mergeCell ref="D5:H5"/>
    <mergeCell ref="A4:J4"/>
    <mergeCell ref="C5:C7"/>
    <mergeCell ref="J5:J7"/>
    <mergeCell ref="B5:B7"/>
    <mergeCell ref="A5:A7"/>
    <mergeCell ref="D6:D7"/>
    <mergeCell ref="E6:E7"/>
    <mergeCell ref="F6:F7"/>
    <mergeCell ref="G6:G7"/>
    <mergeCell ref="H6:H7"/>
    <mergeCell ref="I5:I7"/>
    <mergeCell ref="A99:A100"/>
    <mergeCell ref="A9:A10"/>
    <mergeCell ref="A11:A27"/>
    <mergeCell ref="E101:J101"/>
    <mergeCell ref="A50:A53"/>
    <mergeCell ref="A85:A89"/>
    <mergeCell ref="A80:A84"/>
    <mergeCell ref="A90:A93"/>
    <mergeCell ref="A54:A56"/>
    <mergeCell ref="A57:A62"/>
    <mergeCell ref="A63:A69"/>
    <mergeCell ref="A94:A98"/>
  </mergeCells>
  <phoneticPr fontId="3" type="noConversion"/>
  <printOptions horizontalCentered="1" verticalCentered="1"/>
  <pageMargins left="0.43307086614173229" right="0.19685039370078741" top="0.19685039370078741" bottom="0.11811023622047245" header="0.23622047244094491" footer="0.11811023622047245"/>
  <pageSetup paperSize="9" scale="61" orientation="landscape" horizontalDpi="4294967293" r:id="rId1"/>
  <rowBreaks count="2" manualBreakCount="2">
    <brk id="35" max="9" man="1"/>
    <brk id="6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คันนายาว</vt:lpstr>
      <vt:lpstr>คันนายาว!Print_Area</vt:lpstr>
      <vt:lpstr>คันนายาว!Print_Titles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Suriya Hongsaput</cp:lastModifiedBy>
  <cp:lastPrinted>2026-07-10T08:14:51Z</cp:lastPrinted>
  <dcterms:created xsi:type="dcterms:W3CDTF">2023-05-30T14:10:06Z</dcterms:created>
  <dcterms:modified xsi:type="dcterms:W3CDTF">2026-07-13T07:57:42Z</dcterms:modified>
</cp:coreProperties>
</file>